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<sst xmlns="http://schemas.openxmlformats.org/spreadsheetml/2006/main" count="123" uniqueCount="57">
  <si>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</si>
  <si>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</si>
  <si>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</si>
  <si>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</si>
  <si>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</si>
  <si>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</si>
  <si>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</si>
  <si>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</si>
  <si>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</si>
  <si>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</si>
  <si>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</si>
  <si>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</si>
  <si>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</si>
  <si>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</si>
  <si>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</si>
  <si>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</si>
  <si>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</si>
  <si>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</si>
  <si>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</si>
  <si>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</si>
  <si>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</si>
  <si>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</si>
  <si>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</si>
  <si>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</si>
  <si>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</si>
  <si>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</si>
  <si>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</si>
  <si>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</si>
  <si>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</si>
  <si>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</si>
  <si>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</si>
  <si>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</si>
  <si>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</si>
  <si>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</si>
  <si>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</si>
  <si>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</si>
  <si>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</si>
  <si>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"Редакция районной газеты "Вперед"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</si>
  <si>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</si>
  <si>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</si>
  <si>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</si>
  <si>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</si>
  <si>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</si>
  <si>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</si>
  <si>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</si>
  <si>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</si>
  <si>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</si>
  <si>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</si>
  <si>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</si>
  <si>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</si>
  <si>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</si>
  <si>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</si>
  <si>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 xml:space="preserve">Приложение 2
к постановлению администрации  
Михайловского муниципального района
"____" ________________ 2019 г. № ________-па </t>
  </si>
  <si>
    <t>тариф с учетом индекса-дефлятора на 2020 г. - 6,40 руб/квт-ч</t>
  </si>
  <si>
    <t>индекс-дефлятор цен</t>
  </si>
  <si>
    <t>Лимиты потребления электроэнергии на 2020 год для 
учреждений, финансируемых из местного бюджета</t>
  </si>
  <si>
    <t>Лимит на
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</si>
</sst>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15" zoomScaleNormal="115" zoomScalePageLayoutView="0" workbookViewId="0" topLeftCell="A1">
      <pane xSplit="7" ySplit="6" topLeftCell="H8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51" sqref="H5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7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25"/>
      <c r="B1" s="25"/>
      <c r="C1" s="25"/>
      <c r="D1" s="25"/>
      <c r="E1" s="25"/>
      <c r="F1" s="25"/>
      <c r="G1" s="25"/>
      <c r="H1" s="25"/>
      <c r="I1" s="46" t="s">
        <v>52</v>
      </c>
      <c r="J1" s="46"/>
      <c r="K1" s="46"/>
      <c r="L1" s="46"/>
      <c r="M1" s="46"/>
      <c r="N1" s="46"/>
      <c r="O1" s="46"/>
    </row>
    <row r="2" spans="1:15" ht="35.25" customHeight="1">
      <c r="A2" s="38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41" t="s">
        <v>53</v>
      </c>
      <c r="K3" s="41"/>
      <c r="L3" s="41"/>
      <c r="M3" s="41"/>
      <c r="N3" s="41"/>
      <c r="O3" s="41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40"/>
      <c r="K4" s="40"/>
      <c r="L4" s="40"/>
      <c r="M4" s="40"/>
      <c r="N4" s="40"/>
      <c r="O4" s="40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40" t="s">
        <v>54</v>
      </c>
      <c r="K5" s="40"/>
      <c r="L5" s="40"/>
      <c r="M5" s="40"/>
      <c r="N5" s="40"/>
      <c r="O5" s="40"/>
    </row>
    <row r="6" spans="1:16" s="1" customFormat="1" ht="26.25" customHeight="1">
      <c r="A6" s="24" t="s">
        <v>34</v>
      </c>
      <c r="B6" s="20" t="s">
        <v>35</v>
      </c>
      <c r="C6" s="26" t="s">
        <v>56</v>
      </c>
      <c r="D6" s="21" t="s">
        <v>12</v>
      </c>
      <c r="E6" s="21" t="s">
        <v>13</v>
      </c>
      <c r="F6" s="21" t="s">
        <v>0</v>
      </c>
      <c r="G6" s="21" t="s">
        <v>14</v>
      </c>
      <c r="H6" s="21" t="s">
        <v>1</v>
      </c>
      <c r="I6" s="21" t="s">
        <v>2</v>
      </c>
      <c r="J6" s="21" t="s">
        <v>5</v>
      </c>
      <c r="K6" s="21" t="s">
        <v>15</v>
      </c>
      <c r="L6" s="21" t="s">
        <v>16</v>
      </c>
      <c r="M6" s="21" t="s">
        <v>17</v>
      </c>
      <c r="N6" s="21" t="s">
        <v>18</v>
      </c>
      <c r="O6" s="21" t="s">
        <v>19</v>
      </c>
      <c r="P6" s="2"/>
    </row>
    <row r="7" spans="1:16" s="8" customFormat="1" ht="19.5" customHeight="1">
      <c r="A7" s="44" t="s">
        <v>10</v>
      </c>
      <c r="B7" s="5" t="s">
        <v>3</v>
      </c>
      <c r="C7" s="27">
        <f>D7+E7+F7+G7+H7+I7+J7+K7+L7+M7+N7+O7</f>
        <v>80.57000000000001</v>
      </c>
      <c r="D7" s="28">
        <v>12.28</v>
      </c>
      <c r="E7" s="29">
        <v>11.78</v>
      </c>
      <c r="F7" s="29">
        <v>8.42</v>
      </c>
      <c r="G7" s="29">
        <v>6.74</v>
      </c>
      <c r="H7" s="29">
        <v>5.54</v>
      </c>
      <c r="I7" s="29">
        <v>3.01</v>
      </c>
      <c r="J7" s="29">
        <v>3.04</v>
      </c>
      <c r="K7" s="29">
        <v>3</v>
      </c>
      <c r="L7" s="29">
        <v>3.93</v>
      </c>
      <c r="M7" s="29">
        <v>4.88</v>
      </c>
      <c r="N7" s="29">
        <v>7.75</v>
      </c>
      <c r="O7" s="29">
        <v>10.2</v>
      </c>
      <c r="P7" s="7"/>
    </row>
    <row r="8" spans="1:16" s="8" customFormat="1" ht="30.75" customHeight="1">
      <c r="A8" s="45"/>
      <c r="B8" s="5" t="s">
        <v>4</v>
      </c>
      <c r="C8" s="27">
        <f>D8+E8+F8+G8+H8+I8+J8+K8+L8+M8+N8+O8</f>
        <v>515.648</v>
      </c>
      <c r="D8" s="30">
        <f>D7*6.4</f>
        <v>78.592</v>
      </c>
      <c r="E8" s="30">
        <f>E7*6.4</f>
        <v>75.392</v>
      </c>
      <c r="F8" s="30">
        <f>F7*6.4</f>
        <v>53.888000000000005</v>
      </c>
      <c r="G8" s="30">
        <f aca="true" t="shared" si="0" ref="G8:O8">G7*6.4</f>
        <v>43.136</v>
      </c>
      <c r="H8" s="30">
        <f t="shared" si="0"/>
        <v>35.456</v>
      </c>
      <c r="I8" s="30">
        <f t="shared" si="0"/>
        <v>19.264</v>
      </c>
      <c r="J8" s="30">
        <f t="shared" si="0"/>
        <v>19.456000000000003</v>
      </c>
      <c r="K8" s="30">
        <f t="shared" si="0"/>
        <v>19.200000000000003</v>
      </c>
      <c r="L8" s="30">
        <f t="shared" si="0"/>
        <v>25.152</v>
      </c>
      <c r="M8" s="30">
        <f t="shared" si="0"/>
        <v>31.232</v>
      </c>
      <c r="N8" s="30">
        <f t="shared" si="0"/>
        <v>49.6</v>
      </c>
      <c r="O8" s="30">
        <f t="shared" si="0"/>
        <v>65.28</v>
      </c>
      <c r="P8" s="7"/>
    </row>
    <row r="9" spans="1:16" s="8" customFormat="1" ht="15.75" customHeight="1">
      <c r="A9" s="42" t="s">
        <v>38</v>
      </c>
      <c r="B9" s="19" t="s">
        <v>3</v>
      </c>
      <c r="C9" s="27">
        <f>SUM(D9:O9)</f>
        <v>94.5</v>
      </c>
      <c r="D9" s="30">
        <v>8.375</v>
      </c>
      <c r="E9" s="31">
        <v>7.875</v>
      </c>
      <c r="F9" s="31">
        <v>7.375</v>
      </c>
      <c r="G9" s="31">
        <v>7.375</v>
      </c>
      <c r="H9" s="31">
        <v>7.875</v>
      </c>
      <c r="I9" s="31">
        <v>8.375</v>
      </c>
      <c r="J9" s="31">
        <v>8.375</v>
      </c>
      <c r="K9" s="31">
        <v>7.375</v>
      </c>
      <c r="L9" s="31">
        <v>8.375</v>
      </c>
      <c r="M9" s="31">
        <v>7.375</v>
      </c>
      <c r="N9" s="31">
        <v>7.375</v>
      </c>
      <c r="O9" s="31">
        <v>8.375</v>
      </c>
      <c r="P9" s="7"/>
    </row>
    <row r="10" spans="1:16" s="8" customFormat="1" ht="15" customHeight="1">
      <c r="A10" s="43"/>
      <c r="B10" s="19" t="s">
        <v>4</v>
      </c>
      <c r="C10" s="27">
        <f>D10+E10+F10+G10+H10+I10+J10+K10+L10+M10+N10+O10</f>
        <v>604.8000000000001</v>
      </c>
      <c r="D10" s="30">
        <f>D9*6.4</f>
        <v>53.6</v>
      </c>
      <c r="E10" s="30">
        <f aca="true" t="shared" si="1" ref="E10:O10">E9*6.4</f>
        <v>50.400000000000006</v>
      </c>
      <c r="F10" s="30">
        <f t="shared" si="1"/>
        <v>47.2</v>
      </c>
      <c r="G10" s="30">
        <f t="shared" si="1"/>
        <v>47.2</v>
      </c>
      <c r="H10" s="30">
        <f t="shared" si="1"/>
        <v>50.400000000000006</v>
      </c>
      <c r="I10" s="30">
        <f t="shared" si="1"/>
        <v>53.6</v>
      </c>
      <c r="J10" s="30">
        <f t="shared" si="1"/>
        <v>53.6</v>
      </c>
      <c r="K10" s="30">
        <f t="shared" si="1"/>
        <v>47.2</v>
      </c>
      <c r="L10" s="30">
        <f t="shared" si="1"/>
        <v>53.6</v>
      </c>
      <c r="M10" s="30">
        <f t="shared" si="1"/>
        <v>47.2</v>
      </c>
      <c r="N10" s="30">
        <f t="shared" si="1"/>
        <v>47.2</v>
      </c>
      <c r="O10" s="30">
        <f t="shared" si="1"/>
        <v>53.6</v>
      </c>
      <c r="P10" s="7"/>
    </row>
    <row r="11" spans="1:16" s="8" customFormat="1" ht="15" customHeight="1">
      <c r="A11" s="53" t="s">
        <v>39</v>
      </c>
      <c r="B11" s="5" t="s">
        <v>3</v>
      </c>
      <c r="C11" s="27">
        <f>D11+E11+F11+G11+H11+I11+J11+K11+L11+M11+N11+O11</f>
        <v>12.000000000000002</v>
      </c>
      <c r="D11" s="30">
        <v>1.35</v>
      </c>
      <c r="E11" s="31">
        <v>1.63</v>
      </c>
      <c r="F11" s="31">
        <v>1.2</v>
      </c>
      <c r="G11" s="31">
        <v>0.9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1.3</v>
      </c>
      <c r="N11" s="31">
        <v>1.42</v>
      </c>
      <c r="O11" s="31">
        <v>1.48</v>
      </c>
      <c r="P11" s="7"/>
    </row>
    <row r="12" spans="1:16" s="8" customFormat="1" ht="16.5" customHeight="1">
      <c r="A12" s="54"/>
      <c r="B12" s="5" t="s">
        <v>4</v>
      </c>
      <c r="C12" s="27">
        <f>D12+E12+F12+G12+H12+I12+J12+K12+L12+M12+N12+O12</f>
        <v>76.8</v>
      </c>
      <c r="D12" s="30">
        <f>D11*6.4</f>
        <v>8.64</v>
      </c>
      <c r="E12" s="30">
        <f aca="true" t="shared" si="2" ref="E12:O12">E11*6.4</f>
        <v>10.432</v>
      </c>
      <c r="F12" s="30">
        <f t="shared" si="2"/>
        <v>7.68</v>
      </c>
      <c r="G12" s="30">
        <f t="shared" si="2"/>
        <v>5.760000000000001</v>
      </c>
      <c r="H12" s="30">
        <f t="shared" si="2"/>
        <v>6.016</v>
      </c>
      <c r="I12" s="30">
        <f t="shared" si="2"/>
        <v>2.8800000000000003</v>
      </c>
      <c r="J12" s="30">
        <f t="shared" si="2"/>
        <v>1.7280000000000002</v>
      </c>
      <c r="K12" s="30">
        <f t="shared" si="2"/>
        <v>2.304</v>
      </c>
      <c r="L12" s="30">
        <f t="shared" si="2"/>
        <v>4.4799999999999995</v>
      </c>
      <c r="M12" s="30">
        <f t="shared" si="2"/>
        <v>8.32</v>
      </c>
      <c r="N12" s="30">
        <f t="shared" si="2"/>
        <v>9.088</v>
      </c>
      <c r="O12" s="30">
        <f t="shared" si="2"/>
        <v>9.472</v>
      </c>
      <c r="P12" s="7"/>
    </row>
    <row r="13" spans="1:16" s="1" customFormat="1" ht="18.75" customHeight="1">
      <c r="A13" s="44" t="s">
        <v>40</v>
      </c>
      <c r="B13" s="5" t="s">
        <v>3</v>
      </c>
      <c r="C13" s="27">
        <f>D13+E13+F13+G13+H13+I13+J13+K13+L13+M13+N13+O13</f>
        <v>61.99999999999999</v>
      </c>
      <c r="D13" s="30">
        <v>10.61</v>
      </c>
      <c r="E13" s="31">
        <v>8.44</v>
      </c>
      <c r="F13" s="31">
        <v>7.21</v>
      </c>
      <c r="G13" s="31">
        <v>4.28</v>
      </c>
      <c r="H13" s="31">
        <v>1.66</v>
      </c>
      <c r="I13" s="31">
        <v>2.37</v>
      </c>
      <c r="J13" s="31">
        <v>2.82</v>
      </c>
      <c r="K13" s="31">
        <v>2.42</v>
      </c>
      <c r="L13" s="31">
        <v>2.1</v>
      </c>
      <c r="M13" s="31">
        <v>3.76</v>
      </c>
      <c r="N13" s="31">
        <v>7.3</v>
      </c>
      <c r="O13" s="31">
        <v>9.03</v>
      </c>
      <c r="P13" s="2"/>
    </row>
    <row r="14" spans="1:15" ht="29.25" customHeight="1">
      <c r="A14" s="45"/>
      <c r="B14" s="5" t="s">
        <v>4</v>
      </c>
      <c r="C14" s="27">
        <f>D14+E14+F14+G14+H14+I14+J14+K14+L14+M14+N14+O14</f>
        <v>396.80000000000007</v>
      </c>
      <c r="D14" s="30">
        <f>D13*6.4</f>
        <v>67.904</v>
      </c>
      <c r="E14" s="30">
        <f aca="true" t="shared" si="3" ref="E14:O14">E13*6.4</f>
        <v>54.016</v>
      </c>
      <c r="F14" s="30">
        <f t="shared" si="3"/>
        <v>46.144000000000005</v>
      </c>
      <c r="G14" s="30">
        <f t="shared" si="3"/>
        <v>27.392000000000003</v>
      </c>
      <c r="H14" s="30">
        <f t="shared" si="3"/>
        <v>10.624</v>
      </c>
      <c r="I14" s="30">
        <f t="shared" si="3"/>
        <v>15.168000000000001</v>
      </c>
      <c r="J14" s="30">
        <f t="shared" si="3"/>
        <v>18.048</v>
      </c>
      <c r="K14" s="30">
        <f t="shared" si="3"/>
        <v>15.488</v>
      </c>
      <c r="L14" s="30">
        <f t="shared" si="3"/>
        <v>13.440000000000001</v>
      </c>
      <c r="M14" s="30">
        <f t="shared" si="3"/>
        <v>24.064</v>
      </c>
      <c r="N14" s="30">
        <f t="shared" si="3"/>
        <v>46.72</v>
      </c>
      <c r="O14" s="30">
        <f t="shared" si="3"/>
        <v>57.792</v>
      </c>
    </row>
    <row r="15" spans="1:15" s="9" customFormat="1" ht="16.5" customHeight="1">
      <c r="A15" s="55" t="s">
        <v>41</v>
      </c>
      <c r="B15" s="5" t="s">
        <v>3</v>
      </c>
      <c r="C15" s="27">
        <f>SUM(D15:O15)</f>
        <v>25.7</v>
      </c>
      <c r="D15" s="31">
        <v>2.48</v>
      </c>
      <c r="E15" s="31">
        <v>2.95</v>
      </c>
      <c r="F15" s="31">
        <v>2.24</v>
      </c>
      <c r="G15" s="31">
        <v>2.2</v>
      </c>
      <c r="H15" s="31">
        <v>1.94</v>
      </c>
      <c r="I15" s="31">
        <v>2.3</v>
      </c>
      <c r="J15" s="31">
        <v>1.5</v>
      </c>
      <c r="K15" s="31">
        <v>0.87</v>
      </c>
      <c r="L15" s="31">
        <v>1.49</v>
      </c>
      <c r="M15" s="31">
        <v>2.59</v>
      </c>
      <c r="N15" s="31">
        <v>2.59</v>
      </c>
      <c r="O15" s="31">
        <v>2.55</v>
      </c>
    </row>
    <row r="16" spans="1:15" s="9" customFormat="1" ht="15.75" customHeight="1">
      <c r="A16" s="56"/>
      <c r="B16" s="5" t="s">
        <v>4</v>
      </c>
      <c r="C16" s="27">
        <f>SUM(D16:O16)</f>
        <v>164.48</v>
      </c>
      <c r="D16" s="30">
        <f>D15*6.4</f>
        <v>15.872</v>
      </c>
      <c r="E16" s="30">
        <f aca="true" t="shared" si="4" ref="E16:O16">E15*6.4</f>
        <v>18.880000000000003</v>
      </c>
      <c r="F16" s="30">
        <f t="shared" si="4"/>
        <v>14.336000000000002</v>
      </c>
      <c r="G16" s="30">
        <f t="shared" si="4"/>
        <v>14.080000000000002</v>
      </c>
      <c r="H16" s="30">
        <f t="shared" si="4"/>
        <v>12.416</v>
      </c>
      <c r="I16" s="30">
        <f t="shared" si="4"/>
        <v>14.719999999999999</v>
      </c>
      <c r="J16" s="30">
        <f t="shared" si="4"/>
        <v>9.600000000000001</v>
      </c>
      <c r="K16" s="30">
        <f t="shared" si="4"/>
        <v>5.5680000000000005</v>
      </c>
      <c r="L16" s="30">
        <f t="shared" si="4"/>
        <v>9.536</v>
      </c>
      <c r="M16" s="30">
        <f t="shared" si="4"/>
        <v>16.576</v>
      </c>
      <c r="N16" s="30">
        <f t="shared" si="4"/>
        <v>16.576</v>
      </c>
      <c r="O16" s="30">
        <f t="shared" si="4"/>
        <v>16.32</v>
      </c>
    </row>
    <row r="17" spans="1:15" ht="14.25">
      <c r="A17" s="51" t="s">
        <v>42</v>
      </c>
      <c r="B17" s="5" t="s">
        <v>3</v>
      </c>
      <c r="C17" s="32">
        <f>D17+E17+F17+G17+H17+I17+J17+K17+L17+M17+N17+O17</f>
        <v>11.7</v>
      </c>
      <c r="D17" s="31">
        <v>1.14</v>
      </c>
      <c r="E17" s="31">
        <v>1.08</v>
      </c>
      <c r="F17" s="31">
        <v>1.08</v>
      </c>
      <c r="G17" s="31">
        <v>0.7</v>
      </c>
      <c r="H17" s="31">
        <v>0.79</v>
      </c>
      <c r="I17" s="31">
        <v>0.64</v>
      </c>
      <c r="J17" s="31">
        <v>0.86</v>
      </c>
      <c r="K17" s="31">
        <v>0.12</v>
      </c>
      <c r="L17" s="31">
        <v>1.11</v>
      </c>
      <c r="M17" s="31">
        <v>1.05</v>
      </c>
      <c r="N17" s="31">
        <v>1.76</v>
      </c>
      <c r="O17" s="31">
        <v>1.37</v>
      </c>
    </row>
    <row r="18" spans="1:15" ht="14.25">
      <c r="A18" s="52"/>
      <c r="B18" s="5" t="s">
        <v>4</v>
      </c>
      <c r="C18" s="27">
        <f>SUM(D18:O18)</f>
        <v>74.88</v>
      </c>
      <c r="D18" s="30">
        <f>D17*6.4</f>
        <v>7.295999999999999</v>
      </c>
      <c r="E18" s="30">
        <f aca="true" t="shared" si="5" ref="E18:O18">E17*6.4</f>
        <v>6.912000000000001</v>
      </c>
      <c r="F18" s="30">
        <f t="shared" si="5"/>
        <v>6.912000000000001</v>
      </c>
      <c r="G18" s="30">
        <f t="shared" si="5"/>
        <v>4.4799999999999995</v>
      </c>
      <c r="H18" s="30">
        <f t="shared" si="5"/>
        <v>5.056000000000001</v>
      </c>
      <c r="I18" s="30">
        <f t="shared" si="5"/>
        <v>4.096</v>
      </c>
      <c r="J18" s="30">
        <f t="shared" si="5"/>
        <v>5.5040000000000004</v>
      </c>
      <c r="K18" s="30">
        <f t="shared" si="5"/>
        <v>0.768</v>
      </c>
      <c r="L18" s="30">
        <f t="shared" si="5"/>
        <v>7.104000000000001</v>
      </c>
      <c r="M18" s="30">
        <f t="shared" si="5"/>
        <v>6.720000000000001</v>
      </c>
      <c r="N18" s="30">
        <f t="shared" si="5"/>
        <v>11.264000000000001</v>
      </c>
      <c r="O18" s="30">
        <f t="shared" si="5"/>
        <v>8.768</v>
      </c>
    </row>
    <row r="19" spans="1:15" ht="14.25">
      <c r="A19" s="47" t="s">
        <v>20</v>
      </c>
      <c r="B19" s="5" t="s">
        <v>3</v>
      </c>
      <c r="C19" s="32">
        <f>D19+E19+F19+G19+H19+I19+J19+K19+L19+M19+N19+O19</f>
        <v>70.99999999999999</v>
      </c>
      <c r="D19" s="31">
        <v>7.29</v>
      </c>
      <c r="E19" s="31">
        <v>8.04</v>
      </c>
      <c r="F19" s="31">
        <v>7.98</v>
      </c>
      <c r="G19" s="31">
        <v>6.38</v>
      </c>
      <c r="H19" s="31">
        <v>5.57</v>
      </c>
      <c r="I19" s="31">
        <v>4.76</v>
      </c>
      <c r="J19" s="31">
        <v>2.93</v>
      </c>
      <c r="K19" s="31">
        <v>1.23</v>
      </c>
      <c r="L19" s="31">
        <v>5.41</v>
      </c>
      <c r="M19" s="31">
        <v>7.15</v>
      </c>
      <c r="N19" s="31">
        <v>6.68</v>
      </c>
      <c r="O19" s="31">
        <v>7.58</v>
      </c>
    </row>
    <row r="20" spans="1:15" ht="14.25">
      <c r="A20" s="48"/>
      <c r="B20" s="5" t="s">
        <v>4</v>
      </c>
      <c r="C20" s="27">
        <f>SUM(D20:O20)</f>
        <v>454.40000000000003</v>
      </c>
      <c r="D20" s="30">
        <f>D19*6.4</f>
        <v>46.656000000000006</v>
      </c>
      <c r="E20" s="30">
        <f aca="true" t="shared" si="6" ref="E20:O20">E19*6.4</f>
        <v>51.455999999999996</v>
      </c>
      <c r="F20" s="30">
        <f t="shared" si="6"/>
        <v>51.072</v>
      </c>
      <c r="G20" s="30">
        <f t="shared" si="6"/>
        <v>40.832</v>
      </c>
      <c r="H20" s="30">
        <f t="shared" si="6"/>
        <v>35.648</v>
      </c>
      <c r="I20" s="30">
        <f t="shared" si="6"/>
        <v>30.464</v>
      </c>
      <c r="J20" s="30">
        <f t="shared" si="6"/>
        <v>18.752000000000002</v>
      </c>
      <c r="K20" s="30">
        <f t="shared" si="6"/>
        <v>7.872</v>
      </c>
      <c r="L20" s="30">
        <f t="shared" si="6"/>
        <v>34.624</v>
      </c>
      <c r="M20" s="30">
        <f t="shared" si="6"/>
        <v>45.760000000000005</v>
      </c>
      <c r="N20" s="30">
        <f t="shared" si="6"/>
        <v>42.752</v>
      </c>
      <c r="O20" s="30">
        <f t="shared" si="6"/>
        <v>48.512</v>
      </c>
    </row>
    <row r="21" spans="1:15" ht="14.25">
      <c r="A21" s="47" t="s">
        <v>43</v>
      </c>
      <c r="B21" s="5" t="s">
        <v>3</v>
      </c>
      <c r="C21" s="32">
        <f>SUM(D21:O21)</f>
        <v>21.1</v>
      </c>
      <c r="D21" s="31">
        <v>2.12</v>
      </c>
      <c r="E21" s="31">
        <v>2.1</v>
      </c>
      <c r="F21" s="31">
        <v>2.12</v>
      </c>
      <c r="G21" s="31">
        <v>1.68</v>
      </c>
      <c r="H21" s="31">
        <v>1.72</v>
      </c>
      <c r="I21" s="31">
        <v>1.7</v>
      </c>
      <c r="J21" s="31">
        <v>1.12</v>
      </c>
      <c r="K21" s="31">
        <v>0.76</v>
      </c>
      <c r="L21" s="31">
        <v>1.36</v>
      </c>
      <c r="M21" s="31">
        <v>2.2</v>
      </c>
      <c r="N21" s="31">
        <v>2.3</v>
      </c>
      <c r="O21" s="31">
        <v>1.92</v>
      </c>
    </row>
    <row r="22" spans="1:15" ht="14.25">
      <c r="A22" s="48"/>
      <c r="B22" s="5" t="s">
        <v>4</v>
      </c>
      <c r="C22" s="27">
        <f>SUM(D22:O22)</f>
        <v>135.04000000000002</v>
      </c>
      <c r="D22" s="30">
        <f>D21*6.4</f>
        <v>13.568000000000001</v>
      </c>
      <c r="E22" s="30">
        <f aca="true" t="shared" si="7" ref="E22:O22">E21*6.4</f>
        <v>13.440000000000001</v>
      </c>
      <c r="F22" s="30">
        <f t="shared" si="7"/>
        <v>13.568000000000001</v>
      </c>
      <c r="G22" s="30">
        <f t="shared" si="7"/>
        <v>10.752</v>
      </c>
      <c r="H22" s="30">
        <f t="shared" si="7"/>
        <v>11.008000000000001</v>
      </c>
      <c r="I22" s="30">
        <f t="shared" si="7"/>
        <v>10.88</v>
      </c>
      <c r="J22" s="30">
        <f t="shared" si="7"/>
        <v>7.168000000000001</v>
      </c>
      <c r="K22" s="30">
        <f t="shared" si="7"/>
        <v>4.864000000000001</v>
      </c>
      <c r="L22" s="30">
        <f t="shared" si="7"/>
        <v>8.704</v>
      </c>
      <c r="M22" s="30">
        <f t="shared" si="7"/>
        <v>14.080000000000002</v>
      </c>
      <c r="N22" s="30">
        <f t="shared" si="7"/>
        <v>14.719999999999999</v>
      </c>
      <c r="O22" s="30">
        <f t="shared" si="7"/>
        <v>12.288</v>
      </c>
    </row>
    <row r="23" spans="1:16" ht="14.25">
      <c r="A23" s="47" t="s">
        <v>44</v>
      </c>
      <c r="B23" s="5" t="s">
        <v>3</v>
      </c>
      <c r="C23" s="32">
        <f>D23+E23+F23+G23+H23+I23+J23+K23+L23+M23+N23+O23</f>
        <v>27.999999999999993</v>
      </c>
      <c r="D23" s="31">
        <v>4.21</v>
      </c>
      <c r="E23" s="31">
        <v>3.4</v>
      </c>
      <c r="F23" s="31">
        <v>2.61</v>
      </c>
      <c r="G23" s="31">
        <v>2.38</v>
      </c>
      <c r="H23" s="31">
        <v>2.31</v>
      </c>
      <c r="I23" s="31">
        <v>1.82</v>
      </c>
      <c r="J23" s="31">
        <v>1.7</v>
      </c>
      <c r="K23" s="31">
        <v>1.7</v>
      </c>
      <c r="L23" s="31">
        <v>1.72</v>
      </c>
      <c r="M23" s="31">
        <v>1.95</v>
      </c>
      <c r="N23" s="31">
        <v>1.93</v>
      </c>
      <c r="O23" s="31">
        <v>2.27</v>
      </c>
      <c r="P23" s="9"/>
    </row>
    <row r="24" spans="1:16" ht="14.25">
      <c r="A24" s="48"/>
      <c r="B24" s="5" t="s">
        <v>4</v>
      </c>
      <c r="C24" s="27">
        <f>SUM(D24:O24)</f>
        <v>179.20000000000002</v>
      </c>
      <c r="D24" s="30">
        <f>D23*6.4</f>
        <v>26.944000000000003</v>
      </c>
      <c r="E24" s="30">
        <f aca="true" t="shared" si="8" ref="E24:O24">E23*6.4</f>
        <v>21.76</v>
      </c>
      <c r="F24" s="30">
        <f t="shared" si="8"/>
        <v>16.704</v>
      </c>
      <c r="G24" s="30">
        <f t="shared" si="8"/>
        <v>15.232</v>
      </c>
      <c r="H24" s="30">
        <f t="shared" si="8"/>
        <v>14.784</v>
      </c>
      <c r="I24" s="30">
        <f t="shared" si="8"/>
        <v>11.648000000000001</v>
      </c>
      <c r="J24" s="30">
        <f t="shared" si="8"/>
        <v>10.88</v>
      </c>
      <c r="K24" s="30">
        <f t="shared" si="8"/>
        <v>10.88</v>
      </c>
      <c r="L24" s="30">
        <f t="shared" si="8"/>
        <v>11.008000000000001</v>
      </c>
      <c r="M24" s="30">
        <f t="shared" si="8"/>
        <v>12.48</v>
      </c>
      <c r="N24" s="30">
        <f t="shared" si="8"/>
        <v>12.352</v>
      </c>
      <c r="O24" s="30">
        <f t="shared" si="8"/>
        <v>14.528</v>
      </c>
      <c r="P24" s="9"/>
    </row>
    <row r="25" spans="1:15" ht="14.25">
      <c r="A25" s="47" t="s">
        <v>21</v>
      </c>
      <c r="B25" s="5" t="s">
        <v>3</v>
      </c>
      <c r="C25" s="32">
        <f>D25+E25+F25+G25+H25+I25+J25+K25+L25+M25+N25+O25</f>
        <v>128</v>
      </c>
      <c r="D25" s="31">
        <v>15.19</v>
      </c>
      <c r="E25" s="31">
        <v>16.27</v>
      </c>
      <c r="F25" s="31">
        <v>12.4</v>
      </c>
      <c r="G25" s="31">
        <v>11.13</v>
      </c>
      <c r="H25" s="31">
        <v>9.25</v>
      </c>
      <c r="I25" s="31">
        <v>5.28</v>
      </c>
      <c r="J25" s="31">
        <v>2.98</v>
      </c>
      <c r="K25" s="31">
        <v>2.86</v>
      </c>
      <c r="L25" s="31">
        <v>8.78</v>
      </c>
      <c r="M25" s="31">
        <v>13.36</v>
      </c>
      <c r="N25" s="31">
        <v>13.03</v>
      </c>
      <c r="O25" s="31">
        <v>17.47</v>
      </c>
    </row>
    <row r="26" spans="1:15" ht="13.5" customHeight="1">
      <c r="A26" s="48"/>
      <c r="B26" s="5" t="s">
        <v>4</v>
      </c>
      <c r="C26" s="27">
        <f>SUM(D26:O26)</f>
        <v>819.2</v>
      </c>
      <c r="D26" s="30">
        <f>D25*6.4</f>
        <v>97.21600000000001</v>
      </c>
      <c r="E26" s="30">
        <f aca="true" t="shared" si="9" ref="E26:O26">E25*6.4</f>
        <v>104.128</v>
      </c>
      <c r="F26" s="30">
        <f t="shared" si="9"/>
        <v>79.36000000000001</v>
      </c>
      <c r="G26" s="30">
        <f t="shared" si="9"/>
        <v>71.23200000000001</v>
      </c>
      <c r="H26" s="30">
        <f t="shared" si="9"/>
        <v>59.2</v>
      </c>
      <c r="I26" s="30">
        <f t="shared" si="9"/>
        <v>33.792</v>
      </c>
      <c r="J26" s="30">
        <f t="shared" si="9"/>
        <v>19.072</v>
      </c>
      <c r="K26" s="30">
        <f t="shared" si="9"/>
        <v>18.304</v>
      </c>
      <c r="L26" s="30">
        <f t="shared" si="9"/>
        <v>56.192</v>
      </c>
      <c r="M26" s="30">
        <f t="shared" si="9"/>
        <v>85.504</v>
      </c>
      <c r="N26" s="30">
        <f t="shared" si="9"/>
        <v>83.392</v>
      </c>
      <c r="O26" s="30">
        <f t="shared" si="9"/>
        <v>111.80799999999999</v>
      </c>
    </row>
    <row r="27" spans="1:15" ht="14.25">
      <c r="A27" s="47" t="s">
        <v>45</v>
      </c>
      <c r="B27" s="5" t="s">
        <v>3</v>
      </c>
      <c r="C27" s="32">
        <f>D27+E27+F27+G27+H27+I27+J27+K27+L27+M27+N27+O27</f>
        <v>68.19999999999999</v>
      </c>
      <c r="D27" s="31">
        <v>8.39</v>
      </c>
      <c r="E27" s="31">
        <v>8.29</v>
      </c>
      <c r="F27" s="31">
        <v>7.22</v>
      </c>
      <c r="G27" s="31">
        <v>4.81</v>
      </c>
      <c r="H27" s="31">
        <v>7.84</v>
      </c>
      <c r="I27" s="31">
        <v>3.09</v>
      </c>
      <c r="J27" s="31">
        <v>1.63</v>
      </c>
      <c r="K27" s="31">
        <v>3.23</v>
      </c>
      <c r="L27" s="31">
        <v>3.91</v>
      </c>
      <c r="M27" s="31">
        <v>6.55</v>
      </c>
      <c r="N27" s="31">
        <v>6.46</v>
      </c>
      <c r="O27" s="31">
        <v>6.78</v>
      </c>
    </row>
    <row r="28" spans="1:15" ht="14.25">
      <c r="A28" s="48"/>
      <c r="B28" s="5" t="s">
        <v>4</v>
      </c>
      <c r="C28" s="27">
        <f>SUM(D28:O28)</f>
        <v>436.4800000000001</v>
      </c>
      <c r="D28" s="30">
        <f>D27*6.4</f>
        <v>53.696000000000005</v>
      </c>
      <c r="E28" s="30">
        <f aca="true" t="shared" si="10" ref="E28:O28">E27*6.4</f>
        <v>53.056</v>
      </c>
      <c r="F28" s="30">
        <f t="shared" si="10"/>
        <v>46.208</v>
      </c>
      <c r="G28" s="30">
        <f t="shared" si="10"/>
        <v>30.784</v>
      </c>
      <c r="H28" s="30">
        <f t="shared" si="10"/>
        <v>50.176</v>
      </c>
      <c r="I28" s="30">
        <f t="shared" si="10"/>
        <v>19.776</v>
      </c>
      <c r="J28" s="30">
        <f t="shared" si="10"/>
        <v>10.432</v>
      </c>
      <c r="K28" s="30">
        <f t="shared" si="10"/>
        <v>20.672</v>
      </c>
      <c r="L28" s="30">
        <f t="shared" si="10"/>
        <v>25.024</v>
      </c>
      <c r="M28" s="30">
        <f t="shared" si="10"/>
        <v>41.92</v>
      </c>
      <c r="N28" s="30">
        <f t="shared" si="10"/>
        <v>41.344</v>
      </c>
      <c r="O28" s="30">
        <f t="shared" si="10"/>
        <v>43.392</v>
      </c>
    </row>
    <row r="29" spans="1:15" ht="13.5" customHeight="1">
      <c r="A29" s="49" t="s">
        <v>46</v>
      </c>
      <c r="B29" s="5" t="s">
        <v>3</v>
      </c>
      <c r="C29" s="32">
        <f>D29+E29+F29+G29+H29+I29+J29+K29+L29+M29+N29+O29</f>
        <v>31.999999999999996</v>
      </c>
      <c r="D29" s="31">
        <v>3.01</v>
      </c>
      <c r="E29" s="31">
        <v>3.19</v>
      </c>
      <c r="F29" s="31">
        <v>2.6</v>
      </c>
      <c r="G29" s="31">
        <v>2.8</v>
      </c>
      <c r="H29" s="31">
        <v>2.62</v>
      </c>
      <c r="I29" s="31">
        <v>2.55</v>
      </c>
      <c r="J29" s="31">
        <v>2</v>
      </c>
      <c r="K29" s="31">
        <v>0.33</v>
      </c>
      <c r="L29" s="31">
        <v>2.4</v>
      </c>
      <c r="M29" s="31">
        <v>3.1</v>
      </c>
      <c r="N29" s="31">
        <v>3.2</v>
      </c>
      <c r="O29" s="31">
        <v>4.2</v>
      </c>
    </row>
    <row r="30" spans="1:15" ht="13.5" customHeight="1">
      <c r="A30" s="50"/>
      <c r="B30" s="5" t="s">
        <v>4</v>
      </c>
      <c r="C30" s="27">
        <f>SUM(D30:O30)</f>
        <v>204.8</v>
      </c>
      <c r="D30" s="30">
        <f>D29*6.4</f>
        <v>19.264</v>
      </c>
      <c r="E30" s="30">
        <f aca="true" t="shared" si="11" ref="E30:O30">E29*6.4</f>
        <v>20.416</v>
      </c>
      <c r="F30" s="30">
        <f t="shared" si="11"/>
        <v>16.64</v>
      </c>
      <c r="G30" s="30">
        <f t="shared" si="11"/>
        <v>17.919999999999998</v>
      </c>
      <c r="H30" s="30">
        <f t="shared" si="11"/>
        <v>16.768</v>
      </c>
      <c r="I30" s="30">
        <f t="shared" si="11"/>
        <v>16.32</v>
      </c>
      <c r="J30" s="30">
        <f t="shared" si="11"/>
        <v>12.8</v>
      </c>
      <c r="K30" s="30">
        <f t="shared" si="11"/>
        <v>2.112</v>
      </c>
      <c r="L30" s="30">
        <f t="shared" si="11"/>
        <v>15.36</v>
      </c>
      <c r="M30" s="30">
        <f t="shared" si="11"/>
        <v>19.840000000000003</v>
      </c>
      <c r="N30" s="30">
        <f t="shared" si="11"/>
        <v>20.480000000000004</v>
      </c>
      <c r="O30" s="30">
        <f t="shared" si="11"/>
        <v>26.880000000000003</v>
      </c>
    </row>
    <row r="31" spans="1:15" ht="14.25">
      <c r="A31" s="47" t="s">
        <v>47</v>
      </c>
      <c r="B31" s="5" t="s">
        <v>3</v>
      </c>
      <c r="C31" s="32">
        <f>D31+E31+F31+G31+H31+I31+J31+K31+L31+M31+N31+O31</f>
        <v>28</v>
      </c>
      <c r="D31" s="31">
        <v>2.34</v>
      </c>
      <c r="E31" s="31">
        <v>2.69</v>
      </c>
      <c r="F31" s="31">
        <v>2.2</v>
      </c>
      <c r="G31" s="31">
        <v>2.22</v>
      </c>
      <c r="H31" s="31">
        <v>2.06</v>
      </c>
      <c r="I31" s="31">
        <v>2.2</v>
      </c>
      <c r="J31" s="31">
        <v>2.84</v>
      </c>
      <c r="K31" s="31">
        <v>1.05</v>
      </c>
      <c r="L31" s="31">
        <v>2.02</v>
      </c>
      <c r="M31" s="31">
        <v>2.05</v>
      </c>
      <c r="N31" s="31">
        <v>2.32</v>
      </c>
      <c r="O31" s="31">
        <v>4.01</v>
      </c>
    </row>
    <row r="32" spans="1:15" ht="14.25">
      <c r="A32" s="48"/>
      <c r="B32" s="5" t="s">
        <v>4</v>
      </c>
      <c r="C32" s="27">
        <f>SUM(D32:O32)</f>
        <v>179.2</v>
      </c>
      <c r="D32" s="30">
        <f>D31*6.4</f>
        <v>14.975999999999999</v>
      </c>
      <c r="E32" s="30">
        <f aca="true" t="shared" si="12" ref="E32:O32">E31*6.4</f>
        <v>17.216</v>
      </c>
      <c r="F32" s="30">
        <f t="shared" si="12"/>
        <v>14.080000000000002</v>
      </c>
      <c r="G32" s="30">
        <f t="shared" si="12"/>
        <v>14.208000000000002</v>
      </c>
      <c r="H32" s="30">
        <f t="shared" si="12"/>
        <v>13.184000000000001</v>
      </c>
      <c r="I32" s="30">
        <f t="shared" si="12"/>
        <v>14.080000000000002</v>
      </c>
      <c r="J32" s="30">
        <f t="shared" si="12"/>
        <v>18.176</v>
      </c>
      <c r="K32" s="30">
        <f t="shared" si="12"/>
        <v>6.720000000000001</v>
      </c>
      <c r="L32" s="30">
        <f t="shared" si="12"/>
        <v>12.928</v>
      </c>
      <c r="M32" s="30">
        <f t="shared" si="12"/>
        <v>13.12</v>
      </c>
      <c r="N32" s="30">
        <f t="shared" si="12"/>
        <v>14.847999999999999</v>
      </c>
      <c r="O32" s="30">
        <f t="shared" si="12"/>
        <v>25.664</v>
      </c>
    </row>
    <row r="33" spans="1:15" ht="14.25">
      <c r="A33" s="47" t="s">
        <v>48</v>
      </c>
      <c r="B33" s="5" t="s">
        <v>3</v>
      </c>
      <c r="C33" s="32">
        <f>D33+E33+F33+G33+H33+I33+J33+K33+L33+M33+N33+O33</f>
        <v>55</v>
      </c>
      <c r="D33" s="31">
        <v>7.07</v>
      </c>
      <c r="E33" s="31">
        <v>6.79</v>
      </c>
      <c r="F33" s="31">
        <v>5.82</v>
      </c>
      <c r="G33" s="31">
        <v>4.86</v>
      </c>
      <c r="H33" s="31">
        <v>4.55</v>
      </c>
      <c r="I33" s="31">
        <v>3.04</v>
      </c>
      <c r="J33" s="31">
        <v>2.04</v>
      </c>
      <c r="K33" s="31">
        <v>0.99</v>
      </c>
      <c r="L33" s="31">
        <v>3.46</v>
      </c>
      <c r="M33" s="31">
        <v>4.3</v>
      </c>
      <c r="N33" s="31">
        <v>4</v>
      </c>
      <c r="O33" s="31">
        <v>8.08</v>
      </c>
    </row>
    <row r="34" spans="1:15" ht="14.25">
      <c r="A34" s="48"/>
      <c r="B34" s="5" t="s">
        <v>4</v>
      </c>
      <c r="C34" s="27">
        <f>SUM(D34:O34)</f>
        <v>352.00000000000006</v>
      </c>
      <c r="D34" s="30">
        <f>D33*6.4</f>
        <v>45.248000000000005</v>
      </c>
      <c r="E34" s="30">
        <f aca="true" t="shared" si="13" ref="E34:O34">E33*6.4</f>
        <v>43.456</v>
      </c>
      <c r="F34" s="30">
        <f t="shared" si="13"/>
        <v>37.248000000000005</v>
      </c>
      <c r="G34" s="30">
        <f t="shared" si="13"/>
        <v>31.104000000000003</v>
      </c>
      <c r="H34" s="30">
        <f t="shared" si="13"/>
        <v>29.12</v>
      </c>
      <c r="I34" s="30">
        <f t="shared" si="13"/>
        <v>19.456000000000003</v>
      </c>
      <c r="J34" s="30">
        <f t="shared" si="13"/>
        <v>13.056000000000001</v>
      </c>
      <c r="K34" s="30">
        <f t="shared" si="13"/>
        <v>6.336</v>
      </c>
      <c r="L34" s="30">
        <f t="shared" si="13"/>
        <v>22.144000000000002</v>
      </c>
      <c r="M34" s="30">
        <f t="shared" si="13"/>
        <v>27.52</v>
      </c>
      <c r="N34" s="30">
        <f t="shared" si="13"/>
        <v>25.6</v>
      </c>
      <c r="O34" s="30">
        <f t="shared" si="13"/>
        <v>51.712</v>
      </c>
    </row>
    <row r="35" spans="1:15" ht="14.25">
      <c r="A35" s="47" t="s">
        <v>22</v>
      </c>
      <c r="B35" s="5" t="s">
        <v>3</v>
      </c>
      <c r="C35" s="32">
        <f>D35+E35+F35+G35+H35+I35+J35+K35+L35+M35+N35+O35</f>
        <v>82.89999999999999</v>
      </c>
      <c r="D35" s="31">
        <v>8.5</v>
      </c>
      <c r="E35" s="31">
        <v>11.9</v>
      </c>
      <c r="F35" s="31">
        <v>7.11</v>
      </c>
      <c r="G35" s="31">
        <v>5.52</v>
      </c>
      <c r="H35" s="31">
        <v>5.55</v>
      </c>
      <c r="I35" s="31">
        <v>5.67</v>
      </c>
      <c r="J35" s="31">
        <v>3.43</v>
      </c>
      <c r="K35" s="31">
        <v>2.33</v>
      </c>
      <c r="L35" s="31">
        <v>5.37</v>
      </c>
      <c r="M35" s="31">
        <v>6.34</v>
      </c>
      <c r="N35" s="31">
        <v>9.04</v>
      </c>
      <c r="O35" s="31">
        <v>12.14</v>
      </c>
    </row>
    <row r="36" spans="1:15" ht="14.25">
      <c r="A36" s="48"/>
      <c r="B36" s="5" t="s">
        <v>4</v>
      </c>
      <c r="C36" s="27">
        <f>SUM(D36:O36)</f>
        <v>530.5600000000001</v>
      </c>
      <c r="D36" s="30">
        <f>D35*6.4</f>
        <v>54.400000000000006</v>
      </c>
      <c r="E36" s="30">
        <f aca="true" t="shared" si="14" ref="E36:O36">E35*6.4</f>
        <v>76.16000000000001</v>
      </c>
      <c r="F36" s="30">
        <f t="shared" si="14"/>
        <v>45.504000000000005</v>
      </c>
      <c r="G36" s="30">
        <f t="shared" si="14"/>
        <v>35.327999999999996</v>
      </c>
      <c r="H36" s="30">
        <f t="shared" si="14"/>
        <v>35.52</v>
      </c>
      <c r="I36" s="30">
        <f t="shared" si="14"/>
        <v>36.288000000000004</v>
      </c>
      <c r="J36" s="30">
        <f t="shared" si="14"/>
        <v>21.952</v>
      </c>
      <c r="K36" s="30">
        <f t="shared" si="14"/>
        <v>14.912</v>
      </c>
      <c r="L36" s="30">
        <f t="shared" si="14"/>
        <v>34.368</v>
      </c>
      <c r="M36" s="30">
        <f t="shared" si="14"/>
        <v>40.576</v>
      </c>
      <c r="N36" s="30">
        <f t="shared" si="14"/>
        <v>57.855999999999995</v>
      </c>
      <c r="O36" s="30">
        <f t="shared" si="14"/>
        <v>77.69600000000001</v>
      </c>
    </row>
    <row r="37" spans="1:15" ht="14.25">
      <c r="A37" s="47" t="s">
        <v>23</v>
      </c>
      <c r="B37" s="5" t="s">
        <v>3</v>
      </c>
      <c r="C37" s="27">
        <f>D37+E37+F37+G37+H37+I37+J37+K37+L37+M37+N37+O37</f>
        <v>49.3</v>
      </c>
      <c r="D37" s="31">
        <v>7.8</v>
      </c>
      <c r="E37" s="31">
        <v>5.71</v>
      </c>
      <c r="F37" s="31">
        <v>5.03</v>
      </c>
      <c r="G37" s="31">
        <v>3.39</v>
      </c>
      <c r="H37" s="31">
        <v>2.19</v>
      </c>
      <c r="I37" s="31">
        <v>2.82</v>
      </c>
      <c r="J37" s="31">
        <v>2.5</v>
      </c>
      <c r="K37" s="31">
        <v>2.5</v>
      </c>
      <c r="L37" s="31">
        <v>2.5</v>
      </c>
      <c r="M37" s="31">
        <v>3.49</v>
      </c>
      <c r="N37" s="31">
        <v>5.35</v>
      </c>
      <c r="O37" s="31">
        <v>6.02</v>
      </c>
    </row>
    <row r="38" spans="1:15" ht="14.25">
      <c r="A38" s="48"/>
      <c r="B38" s="5" t="s">
        <v>4</v>
      </c>
      <c r="C38" s="27">
        <f>SUM(D38:O38)</f>
        <v>315.52000000000004</v>
      </c>
      <c r="D38" s="30">
        <f>D37*6.4</f>
        <v>49.92</v>
      </c>
      <c r="E38" s="30">
        <f aca="true" t="shared" si="15" ref="E38:O38">E37*6.4</f>
        <v>36.544000000000004</v>
      </c>
      <c r="F38" s="30">
        <f t="shared" si="15"/>
        <v>32.192</v>
      </c>
      <c r="G38" s="30">
        <f t="shared" si="15"/>
        <v>21.696</v>
      </c>
      <c r="H38" s="30">
        <f t="shared" si="15"/>
        <v>14.016</v>
      </c>
      <c r="I38" s="30">
        <f t="shared" si="15"/>
        <v>18.048</v>
      </c>
      <c r="J38" s="30">
        <f t="shared" si="15"/>
        <v>16</v>
      </c>
      <c r="K38" s="30">
        <f t="shared" si="15"/>
        <v>16</v>
      </c>
      <c r="L38" s="30">
        <f t="shared" si="15"/>
        <v>16</v>
      </c>
      <c r="M38" s="30">
        <f t="shared" si="15"/>
        <v>22.336000000000002</v>
      </c>
      <c r="N38" s="30">
        <f t="shared" si="15"/>
        <v>34.24</v>
      </c>
      <c r="O38" s="30">
        <f t="shared" si="15"/>
        <v>38.528</v>
      </c>
    </row>
    <row r="39" spans="1:15" ht="14.25">
      <c r="A39" s="47" t="s">
        <v>49</v>
      </c>
      <c r="B39" s="5" t="s">
        <v>3</v>
      </c>
      <c r="C39" s="27">
        <f>D39+E39+F39+G39+H39+I39+J39+K39+L39+M39+N39+O39</f>
        <v>17</v>
      </c>
      <c r="D39" s="31">
        <v>2.17</v>
      </c>
      <c r="E39" s="31">
        <v>1.86</v>
      </c>
      <c r="F39" s="31">
        <v>1.82</v>
      </c>
      <c r="G39" s="31">
        <v>1.47</v>
      </c>
      <c r="H39" s="31">
        <v>1.27</v>
      </c>
      <c r="I39" s="31">
        <v>1.27</v>
      </c>
      <c r="J39" s="29">
        <v>0.76</v>
      </c>
      <c r="K39" s="31">
        <v>0.27</v>
      </c>
      <c r="L39" s="29">
        <v>1.16</v>
      </c>
      <c r="M39" s="31">
        <v>1.49</v>
      </c>
      <c r="N39" s="31">
        <v>1.61</v>
      </c>
      <c r="O39" s="31">
        <v>1.85</v>
      </c>
    </row>
    <row r="40" spans="1:15" ht="14.25">
      <c r="A40" s="48"/>
      <c r="B40" s="5" t="s">
        <v>4</v>
      </c>
      <c r="C40" s="27">
        <f>SUM(D40:O40)</f>
        <v>108.80000000000001</v>
      </c>
      <c r="D40" s="30">
        <f>D39*6.4</f>
        <v>13.888</v>
      </c>
      <c r="E40" s="30">
        <f aca="true" t="shared" si="16" ref="E40:O40">E39*6.4</f>
        <v>11.904000000000002</v>
      </c>
      <c r="F40" s="30">
        <f t="shared" si="16"/>
        <v>11.648000000000001</v>
      </c>
      <c r="G40" s="30">
        <f t="shared" si="16"/>
        <v>9.408</v>
      </c>
      <c r="H40" s="30">
        <f t="shared" si="16"/>
        <v>8.128</v>
      </c>
      <c r="I40" s="30">
        <f t="shared" si="16"/>
        <v>8.128</v>
      </c>
      <c r="J40" s="30">
        <f t="shared" si="16"/>
        <v>4.864000000000001</v>
      </c>
      <c r="K40" s="30">
        <f t="shared" si="16"/>
        <v>1.7280000000000002</v>
      </c>
      <c r="L40" s="30">
        <f t="shared" si="16"/>
        <v>7.4239999999999995</v>
      </c>
      <c r="M40" s="30">
        <f t="shared" si="16"/>
        <v>9.536</v>
      </c>
      <c r="N40" s="30">
        <f t="shared" si="16"/>
        <v>10.304000000000002</v>
      </c>
      <c r="O40" s="30">
        <f t="shared" si="16"/>
        <v>11.840000000000002</v>
      </c>
    </row>
    <row r="41" spans="1:16" ht="14.25">
      <c r="A41" s="47" t="s">
        <v>11</v>
      </c>
      <c r="B41" s="5" t="s">
        <v>3</v>
      </c>
      <c r="C41" s="27">
        <f>D41+E41+F41+G41+H41+I41+J41+K41+L41+M41+N41+O41</f>
        <v>2.3</v>
      </c>
      <c r="D41" s="33">
        <v>0.21</v>
      </c>
      <c r="E41" s="31">
        <v>0.21</v>
      </c>
      <c r="F41" s="31">
        <v>0.21</v>
      </c>
      <c r="G41" s="31">
        <v>0.25</v>
      </c>
      <c r="H41" s="31">
        <v>0.2</v>
      </c>
      <c r="I41" s="31">
        <v>0.18</v>
      </c>
      <c r="J41" s="31">
        <v>0.11</v>
      </c>
      <c r="K41" s="31">
        <v>0.02</v>
      </c>
      <c r="L41" s="31">
        <v>0.21</v>
      </c>
      <c r="M41" s="31">
        <v>0.2</v>
      </c>
      <c r="N41" s="31">
        <v>0.24</v>
      </c>
      <c r="O41" s="31">
        <v>0.26</v>
      </c>
      <c r="P41" s="13"/>
    </row>
    <row r="42" spans="1:15" ht="14.25">
      <c r="A42" s="48"/>
      <c r="B42" s="5" t="s">
        <v>4</v>
      </c>
      <c r="C42" s="27">
        <f>SUM(D42:O42)</f>
        <v>14.719999999999999</v>
      </c>
      <c r="D42" s="30">
        <f>D41*6.4</f>
        <v>1.344</v>
      </c>
      <c r="E42" s="30">
        <f aca="true" t="shared" si="17" ref="E42:O42">E41*6.4</f>
        <v>1.344</v>
      </c>
      <c r="F42" s="30">
        <f t="shared" si="17"/>
        <v>1.344</v>
      </c>
      <c r="G42" s="30">
        <f t="shared" si="17"/>
        <v>1.6</v>
      </c>
      <c r="H42" s="30">
        <f t="shared" si="17"/>
        <v>1.2800000000000002</v>
      </c>
      <c r="I42" s="30">
        <f t="shared" si="17"/>
        <v>1.152</v>
      </c>
      <c r="J42" s="30">
        <f t="shared" si="17"/>
        <v>0.7040000000000001</v>
      </c>
      <c r="K42" s="30">
        <f t="shared" si="17"/>
        <v>0.128</v>
      </c>
      <c r="L42" s="30">
        <f t="shared" si="17"/>
        <v>1.344</v>
      </c>
      <c r="M42" s="30">
        <f t="shared" si="17"/>
        <v>1.2800000000000002</v>
      </c>
      <c r="N42" s="30">
        <f t="shared" si="17"/>
        <v>1.536</v>
      </c>
      <c r="O42" s="30">
        <f t="shared" si="17"/>
        <v>1.6640000000000001</v>
      </c>
    </row>
    <row r="43" spans="1:15" ht="14.25">
      <c r="A43" s="47" t="s">
        <v>24</v>
      </c>
      <c r="B43" s="5" t="s">
        <v>3</v>
      </c>
      <c r="C43" s="27">
        <f>D43+E43+F43+G43+H43+I43+J43+K43+L43+M43+N43+O43</f>
        <v>4.300000000000001</v>
      </c>
      <c r="D43" s="31">
        <v>0.39</v>
      </c>
      <c r="E43" s="31">
        <v>0.43</v>
      </c>
      <c r="F43" s="31">
        <v>0.42</v>
      </c>
      <c r="G43" s="31">
        <v>0.38</v>
      </c>
      <c r="H43" s="31">
        <v>0.39</v>
      </c>
      <c r="I43" s="31">
        <v>0.27</v>
      </c>
      <c r="J43" s="31">
        <v>0.34</v>
      </c>
      <c r="K43" s="31">
        <v>0.14</v>
      </c>
      <c r="L43" s="31">
        <v>0.31</v>
      </c>
      <c r="M43" s="31">
        <v>0.41</v>
      </c>
      <c r="N43" s="31">
        <v>0.36</v>
      </c>
      <c r="O43" s="31">
        <v>0.46</v>
      </c>
    </row>
    <row r="44" spans="1:15" ht="14.25">
      <c r="A44" s="48"/>
      <c r="B44" s="5" t="s">
        <v>4</v>
      </c>
      <c r="C44" s="27">
        <f>SUM(D44:O44)</f>
        <v>27.52</v>
      </c>
      <c r="D44" s="30">
        <f>D43*6.4</f>
        <v>2.4960000000000004</v>
      </c>
      <c r="E44" s="30">
        <f aca="true" t="shared" si="18" ref="E44:O44">E43*6.4</f>
        <v>2.7520000000000002</v>
      </c>
      <c r="F44" s="30">
        <f t="shared" si="18"/>
        <v>2.688</v>
      </c>
      <c r="G44" s="30">
        <f t="shared" si="18"/>
        <v>2.4320000000000004</v>
      </c>
      <c r="H44" s="30">
        <f t="shared" si="18"/>
        <v>2.4960000000000004</v>
      </c>
      <c r="I44" s="30">
        <f t="shared" si="18"/>
        <v>1.7280000000000002</v>
      </c>
      <c r="J44" s="30">
        <f t="shared" si="18"/>
        <v>2.176</v>
      </c>
      <c r="K44" s="30">
        <f t="shared" si="18"/>
        <v>0.8960000000000001</v>
      </c>
      <c r="L44" s="30">
        <f t="shared" si="18"/>
        <v>1.984</v>
      </c>
      <c r="M44" s="30">
        <f t="shared" si="18"/>
        <v>2.624</v>
      </c>
      <c r="N44" s="30">
        <f t="shared" si="18"/>
        <v>2.304</v>
      </c>
      <c r="O44" s="30">
        <f t="shared" si="18"/>
        <v>2.9440000000000004</v>
      </c>
    </row>
    <row r="45" spans="1:15" s="10" customFormat="1" ht="15">
      <c r="A45" s="60" t="s">
        <v>8</v>
      </c>
      <c r="B45" s="18" t="s">
        <v>3</v>
      </c>
      <c r="C45" s="27">
        <f>SUM(C15,C17,C19,C21,C23,C25,C27,C29,C31,C33,C35,C37,C39,C41,C43)</f>
        <v>624.4999999999999</v>
      </c>
      <c r="D45" s="27">
        <f>SUM(D15,D17,D19,D21,D23,D25,D27,D29,D31,D33,D35,D37,D39,D41,D43)</f>
        <v>72.31</v>
      </c>
      <c r="E45" s="27">
        <f aca="true" t="shared" si="19" ref="E45:O45">SUM(E15,E17,E19,E21,E23,E25,E27,E29,E31,E33,E35,E37,E39,E41,E43)</f>
        <v>74.91</v>
      </c>
      <c r="F45" s="27">
        <f t="shared" si="19"/>
        <v>60.86000000000001</v>
      </c>
      <c r="G45" s="27">
        <f t="shared" si="19"/>
        <v>50.169999999999995</v>
      </c>
      <c r="H45" s="27">
        <f t="shared" si="19"/>
        <v>48.25</v>
      </c>
      <c r="I45" s="27">
        <f t="shared" si="19"/>
        <v>37.59</v>
      </c>
      <c r="J45" s="27">
        <f t="shared" si="19"/>
        <v>26.74</v>
      </c>
      <c r="K45" s="27">
        <f t="shared" si="19"/>
        <v>18.4</v>
      </c>
      <c r="L45" s="27">
        <f t="shared" si="19"/>
        <v>41.209999999999994</v>
      </c>
      <c r="M45" s="27">
        <f t="shared" si="19"/>
        <v>56.22999999999999</v>
      </c>
      <c r="N45" s="27">
        <f t="shared" si="19"/>
        <v>60.870000000000005</v>
      </c>
      <c r="O45" s="27">
        <f t="shared" si="19"/>
        <v>76.96</v>
      </c>
    </row>
    <row r="46" spans="1:15" s="10" customFormat="1" ht="15">
      <c r="A46" s="61"/>
      <c r="B46" s="18" t="s">
        <v>4</v>
      </c>
      <c r="C46" s="27">
        <f>SUM(D46:O46)</f>
        <v>3996.8</v>
      </c>
      <c r="D46" s="34">
        <f>D45*6.4</f>
        <v>462.78400000000005</v>
      </c>
      <c r="E46" s="34">
        <f aca="true" t="shared" si="20" ref="E46:O46">E45*6.4</f>
        <v>479.424</v>
      </c>
      <c r="F46" s="34">
        <f t="shared" si="20"/>
        <v>389.5040000000001</v>
      </c>
      <c r="G46" s="34">
        <f t="shared" si="20"/>
        <v>321.08799999999997</v>
      </c>
      <c r="H46" s="34">
        <f t="shared" si="20"/>
        <v>308.8</v>
      </c>
      <c r="I46" s="34">
        <f t="shared" si="20"/>
        <v>240.57600000000002</v>
      </c>
      <c r="J46" s="34">
        <f t="shared" si="20"/>
        <v>171.136</v>
      </c>
      <c r="K46" s="34">
        <f t="shared" si="20"/>
        <v>117.75999999999999</v>
      </c>
      <c r="L46" s="34">
        <f t="shared" si="20"/>
        <v>263.74399999999997</v>
      </c>
      <c r="M46" s="34">
        <f t="shared" si="20"/>
        <v>359.87199999999996</v>
      </c>
      <c r="N46" s="34">
        <f t="shared" si="20"/>
        <v>389.56800000000004</v>
      </c>
      <c r="O46" s="34">
        <f t="shared" si="20"/>
        <v>492.544</v>
      </c>
    </row>
    <row r="47" spans="1:15" ht="14.25">
      <c r="A47" s="47" t="s">
        <v>25</v>
      </c>
      <c r="B47" s="5" t="s">
        <v>3</v>
      </c>
      <c r="C47" s="27">
        <f>D47+E47+F47+G47+H47+I47+J47+K47+L47+M47+N47+O47</f>
        <v>42</v>
      </c>
      <c r="D47" s="31">
        <v>3.44</v>
      </c>
      <c r="E47" s="31">
        <v>3.72</v>
      </c>
      <c r="F47" s="31">
        <v>3.68</v>
      </c>
      <c r="G47" s="31">
        <v>3.49</v>
      </c>
      <c r="H47" s="31">
        <v>3.35</v>
      </c>
      <c r="I47" s="31">
        <v>3.23</v>
      </c>
      <c r="J47" s="31">
        <v>3.01</v>
      </c>
      <c r="K47" s="31">
        <v>3.36</v>
      </c>
      <c r="L47" s="31">
        <v>3.42</v>
      </c>
      <c r="M47" s="31">
        <v>4.19</v>
      </c>
      <c r="N47" s="31">
        <v>3.63</v>
      </c>
      <c r="O47" s="31">
        <v>3.48</v>
      </c>
    </row>
    <row r="48" spans="1:15" ht="14.25">
      <c r="A48" s="48"/>
      <c r="B48" s="5" t="s">
        <v>4</v>
      </c>
      <c r="C48" s="27">
        <f>SUM(D48:O48)</f>
        <v>268.8</v>
      </c>
      <c r="D48" s="30">
        <f>D47*6.4</f>
        <v>22.016000000000002</v>
      </c>
      <c r="E48" s="30">
        <f aca="true" t="shared" si="21" ref="E48:O48">E47*6.4</f>
        <v>23.808000000000003</v>
      </c>
      <c r="F48" s="30">
        <f t="shared" si="21"/>
        <v>23.552000000000003</v>
      </c>
      <c r="G48" s="30">
        <f t="shared" si="21"/>
        <v>22.336000000000002</v>
      </c>
      <c r="H48" s="30">
        <f t="shared" si="21"/>
        <v>21.44</v>
      </c>
      <c r="I48" s="30">
        <f t="shared" si="21"/>
        <v>20.672</v>
      </c>
      <c r="J48" s="30">
        <f t="shared" si="21"/>
        <v>19.264</v>
      </c>
      <c r="K48" s="30">
        <f t="shared" si="21"/>
        <v>21.504</v>
      </c>
      <c r="L48" s="30">
        <f t="shared" si="21"/>
        <v>21.888</v>
      </c>
      <c r="M48" s="30">
        <f t="shared" si="21"/>
        <v>26.816000000000003</v>
      </c>
      <c r="N48" s="30">
        <f t="shared" si="21"/>
        <v>23.232</v>
      </c>
      <c r="O48" s="30">
        <f t="shared" si="21"/>
        <v>22.272000000000002</v>
      </c>
    </row>
    <row r="49" spans="1:15" ht="14.25">
      <c r="A49" s="57" t="s">
        <v>27</v>
      </c>
      <c r="B49" s="5" t="s">
        <v>3</v>
      </c>
      <c r="C49" s="27">
        <f>D49+E49+F49+G49+H49+I49+J49+K49+L49+M49+N49+O49</f>
        <v>89.39999999999999</v>
      </c>
      <c r="D49" s="31">
        <v>8.81</v>
      </c>
      <c r="E49" s="31">
        <v>8.76</v>
      </c>
      <c r="F49" s="31">
        <v>7.34</v>
      </c>
      <c r="G49" s="31">
        <v>6.63</v>
      </c>
      <c r="H49" s="31">
        <v>6.42</v>
      </c>
      <c r="I49" s="31">
        <v>3.87</v>
      </c>
      <c r="J49" s="31">
        <v>4.08</v>
      </c>
      <c r="K49" s="31">
        <v>4.25</v>
      </c>
      <c r="L49" s="31">
        <v>5.56</v>
      </c>
      <c r="M49" s="31">
        <v>11.14</v>
      </c>
      <c r="N49" s="31">
        <v>10.38</v>
      </c>
      <c r="O49" s="31">
        <v>12.16</v>
      </c>
    </row>
    <row r="50" spans="1:15" ht="14.25">
      <c r="A50" s="58"/>
      <c r="B50" s="5" t="s">
        <v>4</v>
      </c>
      <c r="C50" s="27">
        <f>SUM(D50:O50)</f>
        <v>572.1600000000001</v>
      </c>
      <c r="D50" s="30">
        <f>D49*6.4</f>
        <v>56.38400000000001</v>
      </c>
      <c r="E50" s="30">
        <f aca="true" t="shared" si="22" ref="E50:O50">E49*6.4</f>
        <v>56.064</v>
      </c>
      <c r="F50" s="30">
        <f t="shared" si="22"/>
        <v>46.976</v>
      </c>
      <c r="G50" s="30">
        <f t="shared" si="22"/>
        <v>42.432</v>
      </c>
      <c r="H50" s="30">
        <f t="shared" si="22"/>
        <v>41.088</v>
      </c>
      <c r="I50" s="30">
        <f t="shared" si="22"/>
        <v>24.768</v>
      </c>
      <c r="J50" s="30">
        <f t="shared" si="22"/>
        <v>26.112000000000002</v>
      </c>
      <c r="K50" s="30">
        <f t="shared" si="22"/>
        <v>27.200000000000003</v>
      </c>
      <c r="L50" s="30">
        <f t="shared" si="22"/>
        <v>35.583999999999996</v>
      </c>
      <c r="M50" s="30">
        <f t="shared" si="22"/>
        <v>71.296</v>
      </c>
      <c r="N50" s="30">
        <f t="shared" si="22"/>
        <v>66.432</v>
      </c>
      <c r="O50" s="30">
        <f t="shared" si="22"/>
        <v>77.82400000000001</v>
      </c>
    </row>
    <row r="51" spans="1:15" ht="14.25">
      <c r="A51" s="57" t="s">
        <v>28</v>
      </c>
      <c r="B51" s="5" t="s">
        <v>3</v>
      </c>
      <c r="C51" s="27">
        <f>D51+E51+F51+G51+H51+I51+J51+K51+L51+M51+N51+O51</f>
        <v>80</v>
      </c>
      <c r="D51" s="31">
        <v>7.59</v>
      </c>
      <c r="E51" s="31">
        <v>7.62</v>
      </c>
      <c r="F51" s="31">
        <v>6.88</v>
      </c>
      <c r="G51" s="31">
        <v>6.06</v>
      </c>
      <c r="H51" s="31">
        <v>6.31</v>
      </c>
      <c r="I51" s="31">
        <v>3.93</v>
      </c>
      <c r="J51" s="31">
        <v>4.62</v>
      </c>
      <c r="K51" s="31">
        <v>5.22</v>
      </c>
      <c r="L51" s="31">
        <v>5.82</v>
      </c>
      <c r="M51" s="31">
        <v>8.58</v>
      </c>
      <c r="N51" s="31">
        <v>7.89</v>
      </c>
      <c r="O51" s="31">
        <v>9.48</v>
      </c>
    </row>
    <row r="52" spans="1:15" ht="14.25">
      <c r="A52" s="58"/>
      <c r="B52" s="5" t="s">
        <v>4</v>
      </c>
      <c r="C52" s="27">
        <f>SUM(D52:O52)</f>
        <v>512</v>
      </c>
      <c r="D52" s="30">
        <f>D51*6.4</f>
        <v>48.576</v>
      </c>
      <c r="E52" s="30">
        <f aca="true" t="shared" si="23" ref="E52:O52">E51*6.4</f>
        <v>48.768</v>
      </c>
      <c r="F52" s="30">
        <f t="shared" si="23"/>
        <v>44.032000000000004</v>
      </c>
      <c r="G52" s="30">
        <f t="shared" si="23"/>
        <v>38.784</v>
      </c>
      <c r="H52" s="30">
        <f t="shared" si="23"/>
        <v>40.384</v>
      </c>
      <c r="I52" s="30">
        <f t="shared" si="23"/>
        <v>25.152</v>
      </c>
      <c r="J52" s="30">
        <f t="shared" si="23"/>
        <v>29.568</v>
      </c>
      <c r="K52" s="30">
        <f t="shared" si="23"/>
        <v>33.408</v>
      </c>
      <c r="L52" s="30">
        <f t="shared" si="23"/>
        <v>37.248000000000005</v>
      </c>
      <c r="M52" s="30">
        <f t="shared" si="23"/>
        <v>54.912000000000006</v>
      </c>
      <c r="N52" s="30">
        <f t="shared" si="23"/>
        <v>50.496</v>
      </c>
      <c r="O52" s="30">
        <f t="shared" si="23"/>
        <v>60.672000000000004</v>
      </c>
    </row>
    <row r="53" spans="1:15" ht="14.25">
      <c r="A53" s="57" t="s">
        <v>29</v>
      </c>
      <c r="B53" s="5" t="s">
        <v>3</v>
      </c>
      <c r="C53" s="27">
        <f>D53+E53+F53+G53+H53+I53+J53+K53+L53+M53+N53+O53</f>
        <v>13</v>
      </c>
      <c r="D53" s="31">
        <v>0.94</v>
      </c>
      <c r="E53" s="31">
        <v>0.86</v>
      </c>
      <c r="F53" s="31">
        <v>1.01</v>
      </c>
      <c r="G53" s="31">
        <v>1.14</v>
      </c>
      <c r="H53" s="31">
        <v>1.4</v>
      </c>
      <c r="I53" s="31">
        <v>1.08</v>
      </c>
      <c r="J53" s="31">
        <v>1.07</v>
      </c>
      <c r="K53" s="31">
        <v>1.1</v>
      </c>
      <c r="L53" s="31">
        <v>1.02</v>
      </c>
      <c r="M53" s="31">
        <v>1.28</v>
      </c>
      <c r="N53" s="31">
        <v>1.05</v>
      </c>
      <c r="O53" s="31">
        <v>1.05</v>
      </c>
    </row>
    <row r="54" spans="1:15" ht="14.25">
      <c r="A54" s="58"/>
      <c r="B54" s="5" t="s">
        <v>4</v>
      </c>
      <c r="C54" s="27">
        <f>SUM(D54:O54)</f>
        <v>83.19999999999999</v>
      </c>
      <c r="D54" s="30">
        <f>D53*6.4</f>
        <v>6.016</v>
      </c>
      <c r="E54" s="30">
        <f aca="true" t="shared" si="24" ref="E54:O54">E53*6.4</f>
        <v>5.5040000000000004</v>
      </c>
      <c r="F54" s="30">
        <f t="shared" si="24"/>
        <v>6.464</v>
      </c>
      <c r="G54" s="30">
        <f t="shared" si="24"/>
        <v>7.295999999999999</v>
      </c>
      <c r="H54" s="30">
        <f t="shared" si="24"/>
        <v>8.959999999999999</v>
      </c>
      <c r="I54" s="30">
        <f t="shared" si="24"/>
        <v>6.912000000000001</v>
      </c>
      <c r="J54" s="30">
        <f t="shared" si="24"/>
        <v>6.848000000000001</v>
      </c>
      <c r="K54" s="30">
        <f t="shared" si="24"/>
        <v>7.040000000000001</v>
      </c>
      <c r="L54" s="30">
        <f t="shared" si="24"/>
        <v>6.5280000000000005</v>
      </c>
      <c r="M54" s="30">
        <f t="shared" si="24"/>
        <v>8.192</v>
      </c>
      <c r="N54" s="30">
        <f t="shared" si="24"/>
        <v>6.720000000000001</v>
      </c>
      <c r="O54" s="30">
        <f t="shared" si="24"/>
        <v>6.720000000000001</v>
      </c>
    </row>
    <row r="55" spans="1:15" ht="14.25">
      <c r="A55" s="57" t="s">
        <v>26</v>
      </c>
      <c r="B55" s="5" t="s">
        <v>3</v>
      </c>
      <c r="C55" s="27">
        <f>D55+E55+F55+G55+H55+I55+J55+K55+L55+M55+N55+O55</f>
        <v>38.6</v>
      </c>
      <c r="D55" s="31">
        <v>3.28</v>
      </c>
      <c r="E55" s="31">
        <v>2.95</v>
      </c>
      <c r="F55" s="31">
        <v>3.26</v>
      </c>
      <c r="G55" s="31">
        <v>3.56</v>
      </c>
      <c r="H55" s="31">
        <v>3.18</v>
      </c>
      <c r="I55" s="31">
        <v>3.5</v>
      </c>
      <c r="J55" s="31">
        <v>3.44</v>
      </c>
      <c r="K55" s="31">
        <v>1.95</v>
      </c>
      <c r="L55" s="31">
        <v>2.63</v>
      </c>
      <c r="M55" s="31">
        <v>3.89</v>
      </c>
      <c r="N55" s="31">
        <v>3.86</v>
      </c>
      <c r="O55" s="31">
        <v>3.1</v>
      </c>
    </row>
    <row r="56" spans="1:15" ht="14.25">
      <c r="A56" s="58"/>
      <c r="B56" s="5" t="s">
        <v>4</v>
      </c>
      <c r="C56" s="27">
        <f>SUM(D56:O56)</f>
        <v>247.04</v>
      </c>
      <c r="D56" s="30">
        <f>D55*6.4</f>
        <v>20.992</v>
      </c>
      <c r="E56" s="30">
        <f aca="true" t="shared" si="25" ref="E56:O56">E55*6.4</f>
        <v>18.880000000000003</v>
      </c>
      <c r="F56" s="30">
        <f t="shared" si="25"/>
        <v>20.864</v>
      </c>
      <c r="G56" s="30">
        <f t="shared" si="25"/>
        <v>22.784000000000002</v>
      </c>
      <c r="H56" s="30">
        <f t="shared" si="25"/>
        <v>20.352000000000004</v>
      </c>
      <c r="I56" s="30">
        <f t="shared" si="25"/>
        <v>22.400000000000002</v>
      </c>
      <c r="J56" s="30">
        <f t="shared" si="25"/>
        <v>22.016000000000002</v>
      </c>
      <c r="K56" s="30">
        <f t="shared" si="25"/>
        <v>12.48</v>
      </c>
      <c r="L56" s="30">
        <f t="shared" si="25"/>
        <v>16.832</v>
      </c>
      <c r="M56" s="30">
        <f t="shared" si="25"/>
        <v>24.896</v>
      </c>
      <c r="N56" s="30">
        <f t="shared" si="25"/>
        <v>24.704</v>
      </c>
      <c r="O56" s="30">
        <f t="shared" si="25"/>
        <v>19.840000000000003</v>
      </c>
    </row>
    <row r="57" spans="1:15" ht="15.75" customHeight="1">
      <c r="A57" s="22" t="s">
        <v>30</v>
      </c>
      <c r="B57" s="5" t="s">
        <v>3</v>
      </c>
      <c r="C57" s="27">
        <f>D57+E57+F57+G57+H57+I57+J57+K57+L57+M57+N57+O57</f>
        <v>33.9</v>
      </c>
      <c r="D57" s="31">
        <v>3.34</v>
      </c>
      <c r="E57" s="31">
        <v>2.88</v>
      </c>
      <c r="F57" s="31">
        <v>2.82</v>
      </c>
      <c r="G57" s="31">
        <v>3.17</v>
      </c>
      <c r="H57" s="31">
        <v>2.46</v>
      </c>
      <c r="I57" s="31">
        <v>2.62</v>
      </c>
      <c r="J57" s="31">
        <v>2.03</v>
      </c>
      <c r="K57" s="31">
        <v>1.81</v>
      </c>
      <c r="L57" s="31">
        <v>2.35</v>
      </c>
      <c r="M57" s="31">
        <v>3.47</v>
      </c>
      <c r="N57" s="31">
        <v>3.36</v>
      </c>
      <c r="O57" s="31">
        <v>3.59</v>
      </c>
    </row>
    <row r="58" spans="1:15" ht="13.5" customHeight="1">
      <c r="A58" s="22"/>
      <c r="B58" s="5" t="s">
        <v>4</v>
      </c>
      <c r="C58" s="27">
        <f>SUM(D58:O58)</f>
        <v>216.95999999999998</v>
      </c>
      <c r="D58" s="30">
        <f>D57*6.4</f>
        <v>21.376</v>
      </c>
      <c r="E58" s="30">
        <f aca="true" t="shared" si="26" ref="E58:O58">E57*6.4</f>
        <v>18.432</v>
      </c>
      <c r="F58" s="30">
        <f t="shared" si="26"/>
        <v>18.048</v>
      </c>
      <c r="G58" s="30">
        <f t="shared" si="26"/>
        <v>20.288</v>
      </c>
      <c r="H58" s="30">
        <f t="shared" si="26"/>
        <v>15.744</v>
      </c>
      <c r="I58" s="30">
        <f t="shared" si="26"/>
        <v>16.768</v>
      </c>
      <c r="J58" s="30">
        <f t="shared" si="26"/>
        <v>12.991999999999999</v>
      </c>
      <c r="K58" s="30">
        <f t="shared" si="26"/>
        <v>11.584000000000001</v>
      </c>
      <c r="L58" s="30">
        <f t="shared" si="26"/>
        <v>15.040000000000001</v>
      </c>
      <c r="M58" s="30">
        <f t="shared" si="26"/>
        <v>22.208000000000002</v>
      </c>
      <c r="N58" s="30">
        <f t="shared" si="26"/>
        <v>21.504</v>
      </c>
      <c r="O58" s="30">
        <f t="shared" si="26"/>
        <v>22.976</v>
      </c>
    </row>
    <row r="59" spans="1:15" ht="14.25">
      <c r="A59" s="57" t="s">
        <v>36</v>
      </c>
      <c r="B59" s="5" t="s">
        <v>3</v>
      </c>
      <c r="C59" s="27">
        <f>D59+E59+F59+G59+H59+I59+J59+K59+L59+M59+N59+O59</f>
        <v>57.64999999999999</v>
      </c>
      <c r="D59" s="31">
        <v>5.36</v>
      </c>
      <c r="E59" s="31">
        <v>5.75</v>
      </c>
      <c r="F59" s="31">
        <v>4.54</v>
      </c>
      <c r="G59" s="31">
        <v>4.86</v>
      </c>
      <c r="H59" s="31">
        <v>4.56</v>
      </c>
      <c r="I59" s="31">
        <v>4.04</v>
      </c>
      <c r="J59" s="31">
        <v>3.52</v>
      </c>
      <c r="K59" s="31">
        <v>3.6</v>
      </c>
      <c r="L59" s="31">
        <v>4.32</v>
      </c>
      <c r="M59" s="31">
        <v>5.61</v>
      </c>
      <c r="N59" s="31">
        <v>5.05</v>
      </c>
      <c r="O59" s="31">
        <v>6.44</v>
      </c>
    </row>
    <row r="60" spans="1:15" ht="14.25">
      <c r="A60" s="58"/>
      <c r="B60" s="5" t="s">
        <v>4</v>
      </c>
      <c r="C60" s="27">
        <f>SUM(D60:O60)</f>
        <v>368.96</v>
      </c>
      <c r="D60" s="30">
        <f>D59*6.4</f>
        <v>34.304</v>
      </c>
      <c r="E60" s="30">
        <f aca="true" t="shared" si="27" ref="E60:O60">E59*6.4</f>
        <v>36.800000000000004</v>
      </c>
      <c r="F60" s="30">
        <f t="shared" si="27"/>
        <v>29.056</v>
      </c>
      <c r="G60" s="30">
        <f t="shared" si="27"/>
        <v>31.104000000000003</v>
      </c>
      <c r="H60" s="30">
        <f t="shared" si="27"/>
        <v>29.183999999999997</v>
      </c>
      <c r="I60" s="30">
        <f t="shared" si="27"/>
        <v>25.856</v>
      </c>
      <c r="J60" s="30">
        <f t="shared" si="27"/>
        <v>22.528000000000002</v>
      </c>
      <c r="K60" s="30">
        <f t="shared" si="27"/>
        <v>23.040000000000003</v>
      </c>
      <c r="L60" s="30">
        <f t="shared" si="27"/>
        <v>27.648000000000003</v>
      </c>
      <c r="M60" s="30">
        <f t="shared" si="27"/>
        <v>35.904</v>
      </c>
      <c r="N60" s="30">
        <f t="shared" si="27"/>
        <v>32.32</v>
      </c>
      <c r="O60" s="30">
        <f t="shared" si="27"/>
        <v>41.21600000000001</v>
      </c>
    </row>
    <row r="61" spans="1:15" ht="14.25">
      <c r="A61" s="63" t="s">
        <v>31</v>
      </c>
      <c r="B61" s="5" t="s">
        <v>3</v>
      </c>
      <c r="C61" s="27">
        <f>D61+E61+F61+G61+H61+I61+J61+K61+L61+M61+N61+O61</f>
        <v>62</v>
      </c>
      <c r="D61" s="31">
        <v>5.74</v>
      </c>
      <c r="E61" s="31">
        <v>6.01</v>
      </c>
      <c r="F61" s="31">
        <v>5.23</v>
      </c>
      <c r="G61" s="31">
        <v>5.25</v>
      </c>
      <c r="H61" s="31">
        <v>5.29</v>
      </c>
      <c r="I61" s="31">
        <v>3.97</v>
      </c>
      <c r="J61" s="31">
        <v>3.19</v>
      </c>
      <c r="K61" s="31">
        <v>3.96</v>
      </c>
      <c r="L61" s="31">
        <v>4.1</v>
      </c>
      <c r="M61" s="31">
        <v>6.94</v>
      </c>
      <c r="N61" s="31">
        <v>5.9</v>
      </c>
      <c r="O61" s="31">
        <v>6.42</v>
      </c>
    </row>
    <row r="62" spans="1:15" ht="14.25">
      <c r="A62" s="63"/>
      <c r="B62" s="5" t="s">
        <v>4</v>
      </c>
      <c r="C62" s="27">
        <f>SUM(D62:O62)</f>
        <v>396.8</v>
      </c>
      <c r="D62" s="30">
        <f>D61*6.4</f>
        <v>36.736000000000004</v>
      </c>
      <c r="E62" s="30">
        <f aca="true" t="shared" si="28" ref="E62:O62">E61*6.4</f>
        <v>38.464</v>
      </c>
      <c r="F62" s="30">
        <f t="shared" si="28"/>
        <v>33.472</v>
      </c>
      <c r="G62" s="30">
        <f t="shared" si="28"/>
        <v>33.6</v>
      </c>
      <c r="H62" s="30">
        <f t="shared" si="28"/>
        <v>33.856</v>
      </c>
      <c r="I62" s="30">
        <f t="shared" si="28"/>
        <v>25.408</v>
      </c>
      <c r="J62" s="30">
        <f t="shared" si="28"/>
        <v>20.416</v>
      </c>
      <c r="K62" s="30">
        <f t="shared" si="28"/>
        <v>25.344</v>
      </c>
      <c r="L62" s="30">
        <f t="shared" si="28"/>
        <v>26.24</v>
      </c>
      <c r="M62" s="30">
        <f t="shared" si="28"/>
        <v>44.416000000000004</v>
      </c>
      <c r="N62" s="30">
        <f t="shared" si="28"/>
        <v>37.760000000000005</v>
      </c>
      <c r="O62" s="30">
        <f t="shared" si="28"/>
        <v>41.088</v>
      </c>
    </row>
    <row r="63" spans="1:15" s="17" customFormat="1" ht="15">
      <c r="A63" s="64" t="s">
        <v>9</v>
      </c>
      <c r="B63" s="12" t="s">
        <v>3</v>
      </c>
      <c r="C63" s="27">
        <f>C47+C49+C51+C53+C55+C57+C59+C61</f>
        <v>416.54999999999995</v>
      </c>
      <c r="D63" s="27">
        <f>SUM(D61,D59,D57,D55,D53,D51,D49,D47)</f>
        <v>38.5</v>
      </c>
      <c r="E63" s="27">
        <f aca="true" t="shared" si="29" ref="E63:O63">SUM(E61,E59,E57,E55,E53,E51,E49,E47)</f>
        <v>38.55</v>
      </c>
      <c r="F63" s="27">
        <f t="shared" si="29"/>
        <v>34.76</v>
      </c>
      <c r="G63" s="27">
        <f t="shared" si="29"/>
        <v>34.16</v>
      </c>
      <c r="H63" s="27">
        <f t="shared" si="29"/>
        <v>32.97</v>
      </c>
      <c r="I63" s="27">
        <f t="shared" si="29"/>
        <v>26.240000000000002</v>
      </c>
      <c r="J63" s="27">
        <f t="shared" si="29"/>
        <v>24.96</v>
      </c>
      <c r="K63" s="27">
        <f t="shared" si="29"/>
        <v>25.25</v>
      </c>
      <c r="L63" s="27">
        <f t="shared" si="29"/>
        <v>29.22</v>
      </c>
      <c r="M63" s="27">
        <f t="shared" si="29"/>
        <v>45.1</v>
      </c>
      <c r="N63" s="27">
        <f t="shared" si="29"/>
        <v>41.120000000000005</v>
      </c>
      <c r="O63" s="27">
        <f t="shared" si="29"/>
        <v>45.72</v>
      </c>
    </row>
    <row r="64" spans="1:15" s="17" customFormat="1" ht="15">
      <c r="A64" s="64"/>
      <c r="B64" s="12" t="s">
        <v>4</v>
      </c>
      <c r="C64" s="27">
        <f>SUM(D64:O64)</f>
        <v>2665.9200000000005</v>
      </c>
      <c r="D64" s="34">
        <f>D63*6.4</f>
        <v>246.4</v>
      </c>
      <c r="E64" s="34">
        <f aca="true" t="shared" si="30" ref="E64:O64">E63*6.4</f>
        <v>246.72</v>
      </c>
      <c r="F64" s="34">
        <f t="shared" si="30"/>
        <v>222.464</v>
      </c>
      <c r="G64" s="34">
        <f t="shared" si="30"/>
        <v>218.624</v>
      </c>
      <c r="H64" s="34">
        <f t="shared" si="30"/>
        <v>211.008</v>
      </c>
      <c r="I64" s="34">
        <f t="shared" si="30"/>
        <v>167.93600000000004</v>
      </c>
      <c r="J64" s="34">
        <f t="shared" si="30"/>
        <v>159.74400000000003</v>
      </c>
      <c r="K64" s="34">
        <f t="shared" si="30"/>
        <v>161.60000000000002</v>
      </c>
      <c r="L64" s="34">
        <f t="shared" si="30"/>
        <v>187.008</v>
      </c>
      <c r="M64" s="34">
        <f t="shared" si="30"/>
        <v>288.64000000000004</v>
      </c>
      <c r="N64" s="34">
        <f t="shared" si="30"/>
        <v>263.16800000000006</v>
      </c>
      <c r="O64" s="34">
        <f t="shared" si="30"/>
        <v>292.608</v>
      </c>
    </row>
    <row r="65" spans="1:15" ht="14.25">
      <c r="A65" s="59" t="s">
        <v>50</v>
      </c>
      <c r="B65" s="5" t="s">
        <v>3</v>
      </c>
      <c r="C65" s="27">
        <f>D65+E65+F65+G65+H65+I65+J65+K65+L65+M65+N65+O65</f>
        <v>26.9</v>
      </c>
      <c r="D65" s="31">
        <v>5.26</v>
      </c>
      <c r="E65" s="31">
        <v>4.39</v>
      </c>
      <c r="F65" s="31">
        <v>1.76</v>
      </c>
      <c r="G65" s="31">
        <v>1.26</v>
      </c>
      <c r="H65" s="31">
        <v>1.12</v>
      </c>
      <c r="I65" s="31">
        <v>0.72</v>
      </c>
      <c r="J65" s="31">
        <v>0.44</v>
      </c>
      <c r="K65" s="31">
        <v>0.54</v>
      </c>
      <c r="L65" s="31">
        <v>0.78</v>
      </c>
      <c r="M65" s="31">
        <v>1.88</v>
      </c>
      <c r="N65" s="31">
        <v>2.51</v>
      </c>
      <c r="O65" s="31">
        <v>6.24</v>
      </c>
    </row>
    <row r="66" spans="1:15" ht="18" customHeight="1">
      <c r="A66" s="59"/>
      <c r="B66" s="5" t="s">
        <v>4</v>
      </c>
      <c r="C66" s="27">
        <f>SUM(D66:O66)</f>
        <v>172.16000000000003</v>
      </c>
      <c r="D66" s="30">
        <f>D65*6.4</f>
        <v>33.664</v>
      </c>
      <c r="E66" s="30">
        <f aca="true" t="shared" si="31" ref="E66:O66">E65*6.4</f>
        <v>28.096</v>
      </c>
      <c r="F66" s="30">
        <f t="shared" si="31"/>
        <v>11.264000000000001</v>
      </c>
      <c r="G66" s="30">
        <f t="shared" si="31"/>
        <v>8.064</v>
      </c>
      <c r="H66" s="30">
        <f t="shared" si="31"/>
        <v>7.168000000000001</v>
      </c>
      <c r="I66" s="30">
        <f t="shared" si="31"/>
        <v>4.608</v>
      </c>
      <c r="J66" s="30">
        <f t="shared" si="31"/>
        <v>2.8160000000000003</v>
      </c>
      <c r="K66" s="30">
        <f t="shared" si="31"/>
        <v>3.4560000000000004</v>
      </c>
      <c r="L66" s="30">
        <f t="shared" si="31"/>
        <v>4.992000000000001</v>
      </c>
      <c r="M66" s="30">
        <f t="shared" si="31"/>
        <v>12.032</v>
      </c>
      <c r="N66" s="30">
        <f t="shared" si="31"/>
        <v>16.064</v>
      </c>
      <c r="O66" s="30">
        <f t="shared" si="31"/>
        <v>39.93600000000001</v>
      </c>
    </row>
    <row r="67" spans="1:15" ht="14.25" customHeight="1">
      <c r="A67" s="59" t="s">
        <v>51</v>
      </c>
      <c r="B67" s="5" t="s">
        <v>3</v>
      </c>
      <c r="C67" s="27">
        <f>D67+E67+F67+G67+H67+I67+J67+K67+L67+M67+N67+O67</f>
        <v>22</v>
      </c>
      <c r="D67" s="31">
        <v>2.26</v>
      </c>
      <c r="E67" s="31">
        <v>2.55</v>
      </c>
      <c r="F67" s="31">
        <v>2.4</v>
      </c>
      <c r="G67" s="31">
        <v>1.88</v>
      </c>
      <c r="H67" s="31">
        <v>1.27</v>
      </c>
      <c r="I67" s="31">
        <v>1.07</v>
      </c>
      <c r="J67" s="31">
        <v>1.16</v>
      </c>
      <c r="K67" s="31">
        <v>1.06</v>
      </c>
      <c r="L67" s="31">
        <v>1.53</v>
      </c>
      <c r="M67" s="31">
        <v>1.94</v>
      </c>
      <c r="N67" s="31">
        <v>2.39</v>
      </c>
      <c r="O67" s="31">
        <v>2.49</v>
      </c>
    </row>
    <row r="68" spans="1:15" ht="16.5" customHeight="1">
      <c r="A68" s="59"/>
      <c r="B68" s="6" t="s">
        <v>4</v>
      </c>
      <c r="C68" s="27">
        <f>SUM(D68:O68)</f>
        <v>140.8</v>
      </c>
      <c r="D68" s="30">
        <f>D67*6.4</f>
        <v>14.463999999999999</v>
      </c>
      <c r="E68" s="30">
        <f aca="true" t="shared" si="32" ref="E68:O68">E67*6.4</f>
        <v>16.32</v>
      </c>
      <c r="F68" s="30">
        <f t="shared" si="32"/>
        <v>15.36</v>
      </c>
      <c r="G68" s="30">
        <f t="shared" si="32"/>
        <v>12.032</v>
      </c>
      <c r="H68" s="30">
        <f t="shared" si="32"/>
        <v>8.128</v>
      </c>
      <c r="I68" s="30">
        <f t="shared" si="32"/>
        <v>6.848000000000001</v>
      </c>
      <c r="J68" s="30">
        <f t="shared" si="32"/>
        <v>7.4239999999999995</v>
      </c>
      <c r="K68" s="30">
        <f t="shared" si="32"/>
        <v>6.784000000000001</v>
      </c>
      <c r="L68" s="30">
        <f t="shared" si="32"/>
        <v>9.792000000000002</v>
      </c>
      <c r="M68" s="30">
        <f t="shared" si="32"/>
        <v>12.416</v>
      </c>
      <c r="N68" s="30">
        <f t="shared" si="32"/>
        <v>15.296000000000001</v>
      </c>
      <c r="O68" s="30">
        <f t="shared" si="32"/>
        <v>15.936000000000002</v>
      </c>
    </row>
    <row r="69" spans="1:16" ht="15" customHeight="1">
      <c r="A69" s="65" t="s">
        <v>33</v>
      </c>
      <c r="B69" s="5" t="s">
        <v>3</v>
      </c>
      <c r="C69" s="35">
        <f>C13+C45+C63+C65+C67</f>
        <v>1151.9499999999998</v>
      </c>
      <c r="D69" s="36">
        <f aca="true" t="shared" si="33" ref="D69:O69">SUM(D67,D65,D63,D45,D13)</f>
        <v>128.94</v>
      </c>
      <c r="E69" s="36">
        <f t="shared" si="33"/>
        <v>128.84</v>
      </c>
      <c r="F69" s="36">
        <f t="shared" si="33"/>
        <v>106.99</v>
      </c>
      <c r="G69" s="36">
        <f t="shared" si="33"/>
        <v>91.75</v>
      </c>
      <c r="H69" s="36">
        <f t="shared" si="33"/>
        <v>85.27</v>
      </c>
      <c r="I69" s="36">
        <f t="shared" si="33"/>
        <v>67.99000000000001</v>
      </c>
      <c r="J69" s="36">
        <f t="shared" si="33"/>
        <v>56.12</v>
      </c>
      <c r="K69" s="36">
        <f t="shared" si="33"/>
        <v>47.67</v>
      </c>
      <c r="L69" s="36">
        <f t="shared" si="33"/>
        <v>74.83999999999999</v>
      </c>
      <c r="M69" s="36">
        <f t="shared" si="33"/>
        <v>108.91</v>
      </c>
      <c r="N69" s="36">
        <f t="shared" si="33"/>
        <v>114.19000000000001</v>
      </c>
      <c r="O69" s="36">
        <f t="shared" si="33"/>
        <v>140.44</v>
      </c>
      <c r="P69" s="11"/>
    </row>
    <row r="70" spans="1:16" ht="18.75" customHeight="1">
      <c r="A70" s="66"/>
      <c r="B70" s="6" t="s">
        <v>4</v>
      </c>
      <c r="C70" s="35">
        <f>C14+C46+C64+C66+C68</f>
        <v>7372.4800000000005</v>
      </c>
      <c r="D70" s="34">
        <f>D69*6.4</f>
        <v>825.216</v>
      </c>
      <c r="E70" s="34">
        <f aca="true" t="shared" si="34" ref="E70:O70">E69*6.4</f>
        <v>824.576</v>
      </c>
      <c r="F70" s="34">
        <f t="shared" si="34"/>
        <v>684.736</v>
      </c>
      <c r="G70" s="34">
        <f t="shared" si="34"/>
        <v>587.2</v>
      </c>
      <c r="H70" s="34">
        <f t="shared" si="34"/>
        <v>545.728</v>
      </c>
      <c r="I70" s="34">
        <f t="shared" si="34"/>
        <v>435.1360000000001</v>
      </c>
      <c r="J70" s="34">
        <f t="shared" si="34"/>
        <v>359.168</v>
      </c>
      <c r="K70" s="34">
        <f t="shared" si="34"/>
        <v>305.088</v>
      </c>
      <c r="L70" s="34">
        <f t="shared" si="34"/>
        <v>478.97599999999994</v>
      </c>
      <c r="M70" s="34">
        <f t="shared" si="34"/>
        <v>697.024</v>
      </c>
      <c r="N70" s="34">
        <f t="shared" si="34"/>
        <v>730.8160000000001</v>
      </c>
      <c r="O70" s="34">
        <f t="shared" si="34"/>
        <v>898.816</v>
      </c>
      <c r="P70" s="11"/>
    </row>
    <row r="71" spans="1:15" ht="14.25">
      <c r="A71" s="59" t="s">
        <v>37</v>
      </c>
      <c r="B71" s="5" t="s">
        <v>3</v>
      </c>
      <c r="C71" s="27">
        <f>D71+E71+F71+G71+H71+I71+J71+K71+L71+M71+N71+O71</f>
        <v>3.9999999999999996</v>
      </c>
      <c r="D71" s="37">
        <v>0.3</v>
      </c>
      <c r="E71" s="37">
        <v>0.3</v>
      </c>
      <c r="F71" s="37">
        <v>0.3</v>
      </c>
      <c r="G71" s="37">
        <v>0.3</v>
      </c>
      <c r="H71" s="37">
        <v>0.3</v>
      </c>
      <c r="I71" s="37">
        <v>0.3</v>
      </c>
      <c r="J71" s="37">
        <v>0.4</v>
      </c>
      <c r="K71" s="37">
        <v>0.4</v>
      </c>
      <c r="L71" s="37">
        <v>0.3</v>
      </c>
      <c r="M71" s="37">
        <v>0.4</v>
      </c>
      <c r="N71" s="37">
        <v>0.3</v>
      </c>
      <c r="O71" s="37">
        <v>0.4</v>
      </c>
    </row>
    <row r="72" spans="1:15" ht="16.5" customHeight="1">
      <c r="A72" s="59"/>
      <c r="B72" s="5" t="s">
        <v>4</v>
      </c>
      <c r="C72" s="27">
        <f>D72+E72+F72+G72+H72+I72+J72+K72+L72+M72+N72+O72</f>
        <v>25.60000000000001</v>
      </c>
      <c r="D72" s="30">
        <f>D71*6.4</f>
        <v>1.92</v>
      </c>
      <c r="E72" s="30">
        <f aca="true" t="shared" si="35" ref="E72:O72">E71*6.4</f>
        <v>1.92</v>
      </c>
      <c r="F72" s="30">
        <f t="shared" si="35"/>
        <v>1.92</v>
      </c>
      <c r="G72" s="30">
        <f t="shared" si="35"/>
        <v>1.92</v>
      </c>
      <c r="H72" s="30">
        <f t="shared" si="35"/>
        <v>1.92</v>
      </c>
      <c r="I72" s="30">
        <f t="shared" si="35"/>
        <v>1.92</v>
      </c>
      <c r="J72" s="30">
        <f t="shared" si="35"/>
        <v>2.5600000000000005</v>
      </c>
      <c r="K72" s="30">
        <f t="shared" si="35"/>
        <v>2.5600000000000005</v>
      </c>
      <c r="L72" s="30">
        <f t="shared" si="35"/>
        <v>1.92</v>
      </c>
      <c r="M72" s="30">
        <f t="shared" si="35"/>
        <v>2.5600000000000005</v>
      </c>
      <c r="N72" s="30">
        <f t="shared" si="35"/>
        <v>1.92</v>
      </c>
      <c r="O72" s="30">
        <f t="shared" si="35"/>
        <v>2.5600000000000005</v>
      </c>
    </row>
    <row r="73" spans="1:15" s="15" customFormat="1" ht="14.25">
      <c r="A73" s="62" t="s">
        <v>32</v>
      </c>
      <c r="B73" s="14" t="s">
        <v>3</v>
      </c>
      <c r="C73" s="27">
        <f>C7+C9+C11+C69+C71</f>
        <v>1343.0199999999998</v>
      </c>
      <c r="D73" s="27">
        <f aca="true" t="shared" si="36" ref="D73:O73">D7+D9+D11+D69+D71</f>
        <v>151.245</v>
      </c>
      <c r="E73" s="27">
        <f t="shared" si="36"/>
        <v>150.425</v>
      </c>
      <c r="F73" s="27">
        <f t="shared" si="36"/>
        <v>124.285</v>
      </c>
      <c r="G73" s="27">
        <f t="shared" si="36"/>
        <v>107.065</v>
      </c>
      <c r="H73" s="27">
        <f t="shared" si="36"/>
        <v>99.925</v>
      </c>
      <c r="I73" s="27">
        <f t="shared" si="36"/>
        <v>80.125</v>
      </c>
      <c r="J73" s="27">
        <f t="shared" si="36"/>
        <v>68.205</v>
      </c>
      <c r="K73" s="27">
        <f t="shared" si="36"/>
        <v>58.805</v>
      </c>
      <c r="L73" s="27">
        <f t="shared" si="36"/>
        <v>88.14499999999998</v>
      </c>
      <c r="M73" s="27">
        <f t="shared" si="36"/>
        <v>122.86500000000001</v>
      </c>
      <c r="N73" s="27">
        <f t="shared" si="36"/>
        <v>131.03500000000003</v>
      </c>
      <c r="O73" s="27">
        <f t="shared" si="36"/>
        <v>160.895</v>
      </c>
    </row>
    <row r="74" spans="1:15" s="15" customFormat="1" ht="14.25">
      <c r="A74" s="62"/>
      <c r="B74" s="14" t="s">
        <v>4</v>
      </c>
      <c r="C74" s="27">
        <f>C8+C10+C12+C70+C72</f>
        <v>8595.328000000001</v>
      </c>
      <c r="D74" s="27">
        <f aca="true" t="shared" si="37" ref="D74:O74">D8+D10+D12+D70+D72</f>
        <v>967.968</v>
      </c>
      <c r="E74" s="27">
        <f t="shared" si="37"/>
        <v>962.7199999999999</v>
      </c>
      <c r="F74" s="27">
        <f t="shared" si="37"/>
        <v>795.424</v>
      </c>
      <c r="G74" s="27">
        <f t="shared" si="37"/>
        <v>685.216</v>
      </c>
      <c r="H74" s="27">
        <f t="shared" si="37"/>
        <v>639.5199999999999</v>
      </c>
      <c r="I74" s="27">
        <f t="shared" si="37"/>
        <v>512.8000000000001</v>
      </c>
      <c r="J74" s="27">
        <f t="shared" si="37"/>
        <v>436.512</v>
      </c>
      <c r="K74" s="27">
        <f t="shared" si="37"/>
        <v>376.35200000000003</v>
      </c>
      <c r="L74" s="27">
        <f t="shared" si="37"/>
        <v>564.1279999999999</v>
      </c>
      <c r="M74" s="27">
        <f t="shared" si="37"/>
        <v>786.336</v>
      </c>
      <c r="N74" s="27">
        <f t="shared" si="37"/>
        <v>838.6240000000001</v>
      </c>
      <c r="O74" s="27">
        <f t="shared" si="37"/>
        <v>1029.728</v>
      </c>
    </row>
    <row r="75" spans="1:15" ht="14.25">
      <c r="A75" s="3"/>
      <c r="B75" s="3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9" ht="15">
      <c r="E79" t="s">
        <v>6</v>
      </c>
    </row>
  </sheetData>
  <sheetProtection/>
  <mergeCells count="38">
    <mergeCell ref="A73:A74"/>
    <mergeCell ref="A55:A56"/>
    <mergeCell ref="A59:A60"/>
    <mergeCell ref="A61:A62"/>
    <mergeCell ref="A63:A64"/>
    <mergeCell ref="A69:A70"/>
    <mergeCell ref="A71:A72"/>
    <mergeCell ref="A51:A52"/>
    <mergeCell ref="A53:A54"/>
    <mergeCell ref="A65:A66"/>
    <mergeCell ref="A67:A68"/>
    <mergeCell ref="A43:A44"/>
    <mergeCell ref="A45:A46"/>
    <mergeCell ref="A47:A48"/>
    <mergeCell ref="A49:A50"/>
    <mergeCell ref="A15:A16"/>
    <mergeCell ref="A37:A38"/>
    <mergeCell ref="A39:A40"/>
    <mergeCell ref="A41:A42"/>
    <mergeCell ref="A31:A32"/>
    <mergeCell ref="A33:A34"/>
    <mergeCell ref="A35:A36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2:O2"/>
    <mergeCell ref="J5:O5"/>
    <mergeCell ref="J3:O3"/>
    <mergeCell ref="J4:O4"/>
    <mergeCell ref="A9:A10"/>
    <mergeCell ref="A7:A8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Senchilo</cp:lastModifiedBy>
  <cp:lastPrinted>2019-09-11T02:48:03Z</cp:lastPrinted>
  <dcterms:created xsi:type="dcterms:W3CDTF">2003-05-21T21:01:18Z</dcterms:created>
  <dcterms:modified xsi:type="dcterms:W3CDTF">2019-09-11T02:56:41Z</dcterms:modified>
  <cp:category/>
  <cp:version/>
  <cp:contentType/>
  <cp:contentStatus/>
</cp:coreProperties>
</file>